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30" windowWidth="16995" windowHeight="7815" firstSheet="4" activeTab="7"/>
  </bookViews>
  <sheets>
    <sheet name="Index of Accounts and Lines " sheetId="3" r:id="rId1"/>
    <sheet name="Original Budget List" sheetId="4" r:id="rId2"/>
    <sheet name="Breakdown of Blue Boxes " sheetId="5" r:id="rId3"/>
    <sheet name="Line by Line rollup " sheetId="6" r:id="rId4"/>
    <sheet name="Line by Line Summary" sheetId="9" r:id="rId5"/>
    <sheet name="Income, Expenses by unit" sheetId="7" r:id="rId6"/>
    <sheet name="Income, Expenses summary" sheetId="10" r:id="rId7"/>
    <sheet name="Unit I-E side by side " sheetId="8" r:id="rId8"/>
  </sheets>
  <calcPr calcId="144525"/>
</workbook>
</file>

<file path=xl/calcChain.xml><?xml version="1.0" encoding="utf-8"?>
<calcChain xmlns="http://schemas.openxmlformats.org/spreadsheetml/2006/main">
  <c r="B7" i="5" l="1"/>
  <c r="E47" i="7" s="1"/>
  <c r="B30" i="9"/>
  <c r="A31" i="9"/>
  <c r="A30" i="9"/>
  <c r="A29" i="9"/>
  <c r="A28" i="9"/>
  <c r="A27" i="9"/>
  <c r="A26" i="9"/>
  <c r="A25" i="9"/>
  <c r="A24" i="9"/>
  <c r="A23" i="9"/>
  <c r="A22" i="9"/>
  <c r="A21" i="9"/>
  <c r="A20" i="9"/>
  <c r="A19" i="9"/>
  <c r="A18" i="9"/>
  <c r="A17" i="9"/>
  <c r="A16" i="9"/>
  <c r="A15" i="9"/>
  <c r="A14" i="9"/>
  <c r="A13" i="9"/>
  <c r="A12" i="9"/>
  <c r="A11" i="9"/>
  <c r="A9" i="9"/>
  <c r="A8" i="9"/>
  <c r="A7" i="9"/>
  <c r="A6" i="9"/>
  <c r="A5" i="9"/>
  <c r="A4" i="9"/>
  <c r="A3" i="9"/>
  <c r="A2" i="9"/>
  <c r="A1" i="9"/>
  <c r="E92" i="6"/>
  <c r="B20" i="9" s="1"/>
  <c r="E95" i="6"/>
  <c r="B21" i="9" s="1"/>
  <c r="E98" i="6"/>
  <c r="B22" i="9" s="1"/>
  <c r="E101" i="6"/>
  <c r="B23" i="9" s="1"/>
  <c r="E107" i="6"/>
  <c r="B25" i="9" s="1"/>
  <c r="E110" i="6"/>
  <c r="B26" i="9" s="1"/>
  <c r="E113" i="6"/>
  <c r="B27" i="9" s="1"/>
  <c r="E116" i="6"/>
  <c r="B28" i="9" s="1"/>
  <c r="E124" i="6"/>
  <c r="E89" i="6"/>
  <c r="B19" i="9" s="1"/>
  <c r="E82" i="6"/>
  <c r="B18" i="9" s="1"/>
  <c r="E77" i="6"/>
  <c r="B17" i="9" s="1"/>
  <c r="E72" i="6"/>
  <c r="B16" i="9" s="1"/>
  <c r="E66" i="6"/>
  <c r="B15" i="9" s="1"/>
  <c r="E60" i="6"/>
  <c r="B14" i="9" s="1"/>
  <c r="E54" i="6"/>
  <c r="B13" i="9" s="1"/>
  <c r="E49" i="6"/>
  <c r="B12" i="9" s="1"/>
  <c r="B17" i="10"/>
  <c r="B16" i="10"/>
  <c r="B15" i="10"/>
  <c r="B14" i="10"/>
  <c r="B13" i="10"/>
  <c r="B12" i="10"/>
  <c r="A19" i="10"/>
  <c r="A17" i="10"/>
  <c r="A16" i="10"/>
  <c r="A15" i="10"/>
  <c r="A14" i="10"/>
  <c r="A13" i="10"/>
  <c r="A12" i="10"/>
  <c r="A11" i="10"/>
  <c r="B7" i="10"/>
  <c r="B6" i="10"/>
  <c r="B5" i="10"/>
  <c r="B1" i="10"/>
  <c r="A9" i="10"/>
  <c r="A7" i="10"/>
  <c r="A6" i="10"/>
  <c r="A5" i="10"/>
  <c r="A4" i="10"/>
  <c r="A3" i="10"/>
  <c r="A2" i="10"/>
  <c r="A1" i="10"/>
  <c r="E43" i="6"/>
  <c r="B11" i="9" s="1"/>
  <c r="E37" i="6"/>
  <c r="B8" i="9" s="1"/>
  <c r="E33" i="6"/>
  <c r="B7" i="9" s="1"/>
  <c r="E27" i="6"/>
  <c r="B6" i="9" s="1"/>
  <c r="E21" i="6"/>
  <c r="B5" i="9" s="1"/>
  <c r="E15" i="6"/>
  <c r="B4" i="9" s="1"/>
  <c r="E9" i="6"/>
  <c r="B3" i="9" s="1"/>
  <c r="E6" i="6"/>
  <c r="B2" i="9" s="1"/>
  <c r="E3" i="6"/>
  <c r="B1" i="9" s="1"/>
  <c r="K62" i="8"/>
  <c r="K59" i="8"/>
  <c r="K54" i="8"/>
  <c r="K50" i="8"/>
  <c r="K39" i="8"/>
  <c r="K28" i="8"/>
  <c r="K16" i="8"/>
  <c r="E56" i="8"/>
  <c r="E45" i="8"/>
  <c r="E34" i="8"/>
  <c r="E23" i="8"/>
  <c r="E5" i="8"/>
  <c r="E96" i="7"/>
  <c r="E93" i="7"/>
  <c r="E90" i="7"/>
  <c r="E86" i="7"/>
  <c r="E75" i="7"/>
  <c r="E64" i="7"/>
  <c r="E29" i="7"/>
  <c r="E23" i="7"/>
  <c r="B4" i="10" s="1"/>
  <c r="E17" i="7"/>
  <c r="B3" i="10" s="1"/>
  <c r="E11" i="7"/>
  <c r="B2" i="10" s="1"/>
  <c r="E5" i="7"/>
  <c r="E52" i="7"/>
  <c r="E118" i="6"/>
  <c r="E119" i="6" s="1"/>
  <c r="B29" i="9" s="1"/>
  <c r="E103" i="6"/>
  <c r="E104" i="6" s="1"/>
  <c r="B24" i="9" s="1"/>
  <c r="A3" i="4"/>
  <c r="A4" i="4" s="1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E53" i="7" l="1"/>
  <c r="E97" i="7" s="1"/>
  <c r="B19" i="10" s="1"/>
  <c r="E36" i="7"/>
  <c r="B9" i="10" s="1"/>
  <c r="K11" i="8"/>
  <c r="K17" i="8" s="1"/>
  <c r="K63" i="8" s="1"/>
  <c r="B11" i="10"/>
  <c r="E125" i="6"/>
  <c r="B31" i="9" s="1"/>
  <c r="E38" i="6"/>
  <c r="B9" i="9" s="1"/>
  <c r="E63" i="8"/>
  <c r="B18" i="5"/>
  <c r="F37" i="4" s="1"/>
  <c r="F32" i="4"/>
  <c r="A3" i="3"/>
  <c r="A4" i="3" s="1"/>
  <c r="A5" i="3" s="1"/>
  <c r="A6" i="3" s="1"/>
  <c r="A7" i="3" s="1"/>
  <c r="A8" i="3" s="1"/>
</calcChain>
</file>

<file path=xl/sharedStrings.xml><?xml version="1.0" encoding="utf-8"?>
<sst xmlns="http://schemas.openxmlformats.org/spreadsheetml/2006/main" count="703" uniqueCount="118">
  <si>
    <t xml:space="preserve">Miscellaneous Income </t>
  </si>
  <si>
    <t xml:space="preserve">Total Miscellaneous Income </t>
  </si>
  <si>
    <t>Vendors</t>
  </si>
  <si>
    <t>Attendees</t>
  </si>
  <si>
    <t xml:space="preserve">Scholarship Income/Registrations </t>
  </si>
  <si>
    <t xml:space="preserve">Western Conference </t>
  </si>
  <si>
    <t xml:space="preserve">Vendors </t>
  </si>
  <si>
    <t xml:space="preserve">Long Island Conference </t>
  </si>
  <si>
    <t xml:space="preserve">Gifts </t>
  </si>
  <si>
    <t xml:space="preserve">Hotel Invoice </t>
  </si>
  <si>
    <t xml:space="preserve">Scholarship rooms </t>
  </si>
  <si>
    <t xml:space="preserve">Miscellaneous Expenses </t>
  </si>
  <si>
    <t xml:space="preserve">Postage </t>
  </si>
  <si>
    <t xml:space="preserve">Insurance </t>
  </si>
  <si>
    <t xml:space="preserve">NIGP Forum </t>
  </si>
  <si>
    <t xml:space="preserve">Equipment </t>
  </si>
  <si>
    <t xml:space="preserve">Supplies </t>
  </si>
  <si>
    <t xml:space="preserve">Advertising </t>
  </si>
  <si>
    <t xml:space="preserve">Travel </t>
  </si>
  <si>
    <t xml:space="preserve">Website </t>
  </si>
  <si>
    <t xml:space="preserve">Scholarships </t>
  </si>
  <si>
    <t xml:space="preserve">Administrative </t>
  </si>
  <si>
    <t xml:space="preserve">May Conference </t>
  </si>
  <si>
    <t xml:space="preserve">Dues </t>
  </si>
  <si>
    <t>Interest</t>
  </si>
  <si>
    <t xml:space="preserve">Prior Year </t>
  </si>
  <si>
    <t xml:space="preserve">General </t>
  </si>
  <si>
    <t xml:space="preserve">NIGP </t>
  </si>
  <si>
    <t>Miscellaneous</t>
  </si>
  <si>
    <t>Operational Accounts</t>
  </si>
  <si>
    <t xml:space="preserve">Regional Meetings and Classes </t>
  </si>
  <si>
    <t xml:space="preserve">Income Line Items </t>
  </si>
  <si>
    <t xml:space="preserve">Expense Lines </t>
  </si>
  <si>
    <t xml:space="preserve">Travel Board members </t>
  </si>
  <si>
    <t xml:space="preserve">Speakers Fees </t>
  </si>
  <si>
    <t xml:space="preserve">Giveaways/Raffle Items/Prizes </t>
  </si>
  <si>
    <t xml:space="preserve">Bank Charges and Fees </t>
  </si>
  <si>
    <t>Dues/Subscriptions (other than NIGP)</t>
  </si>
  <si>
    <t>Board Meetings</t>
  </si>
  <si>
    <t xml:space="preserve">Training/Classes </t>
  </si>
  <si>
    <t xml:space="preserve">Regional Meetings </t>
  </si>
  <si>
    <t xml:space="preserve">2nd  Evening Event </t>
  </si>
  <si>
    <t xml:space="preserve">Retreat </t>
  </si>
  <si>
    <t xml:space="preserve">Professional Fees </t>
  </si>
  <si>
    <t>Administrative</t>
  </si>
  <si>
    <t xml:space="preserve">Event Sponsor Income </t>
  </si>
  <si>
    <t>Dues (510 members @$8)</t>
  </si>
  <si>
    <t xml:space="preserve">NIGP national officer support </t>
  </si>
  <si>
    <t xml:space="preserve">NIGP membership officer </t>
  </si>
  <si>
    <t>Total</t>
  </si>
  <si>
    <t>Professional Fees</t>
  </si>
  <si>
    <t xml:space="preserve">Tax Preparation and Audit </t>
  </si>
  <si>
    <t xml:space="preserve">Consulting/ Semi Annual Audit </t>
  </si>
  <si>
    <t xml:space="preserve">Taxes Due Filing Fees </t>
  </si>
  <si>
    <t xml:space="preserve">Professional Fees - Contract Labor </t>
  </si>
  <si>
    <t xml:space="preserve">Merchant Fees </t>
  </si>
  <si>
    <t xml:space="preserve">Minutes </t>
  </si>
  <si>
    <t xml:space="preserve">2015 Proposed </t>
  </si>
  <si>
    <t>Miscellaneous Expenditures</t>
  </si>
  <si>
    <t xml:space="preserve">Original Sequence </t>
  </si>
  <si>
    <t xml:space="preserve">Account </t>
  </si>
  <si>
    <t xml:space="preserve">Account Description </t>
  </si>
  <si>
    <t xml:space="preserve">Line </t>
  </si>
  <si>
    <t xml:space="preserve">Line Description </t>
  </si>
  <si>
    <t>Total Administrative Income</t>
  </si>
  <si>
    <t>Total May Conference  Income</t>
  </si>
  <si>
    <t>Total Long Island Conference  Income</t>
  </si>
  <si>
    <t>Total Western Conference Income</t>
  </si>
  <si>
    <t xml:space="preserve">Total Regional Meetings income </t>
  </si>
  <si>
    <t xml:space="preserve">Total Prior Year Income </t>
  </si>
  <si>
    <t>TOTAL INCOME</t>
  </si>
  <si>
    <t>Total Administrative Expenses</t>
  </si>
  <si>
    <t xml:space="preserve">Total May Conference Expenses </t>
  </si>
  <si>
    <t xml:space="preserve">Total Long Island Expenses </t>
  </si>
  <si>
    <t xml:space="preserve">Total Western Conference </t>
  </si>
  <si>
    <t>Total Regional Meeting Expenses</t>
  </si>
  <si>
    <t xml:space="preserve">Total Prior Year Expenses </t>
  </si>
  <si>
    <t xml:space="preserve">Total Miscellaneous Expenses </t>
  </si>
  <si>
    <t>TOTAL EXPENSES</t>
  </si>
  <si>
    <t xml:space="preserve">Hotel May </t>
  </si>
  <si>
    <t xml:space="preserve">Hotel Long Island </t>
  </si>
  <si>
    <t xml:space="preserve">Hotel Western </t>
  </si>
  <si>
    <t>Travel for board members - Administrative</t>
  </si>
  <si>
    <t>DUES TOTAL</t>
  </si>
  <si>
    <t>INTEREST TOTAL</t>
  </si>
  <si>
    <t>MISCELLANEOUS INCOME TOTAL</t>
  </si>
  <si>
    <t>ATTENDEES TOTAL</t>
  </si>
  <si>
    <t xml:space="preserve">VENDORS TOTAL </t>
  </si>
  <si>
    <t>SCHOLARSHIP INCOME TOTAL</t>
  </si>
  <si>
    <t>EVENT SPONSOR INCOME TOTAL</t>
  </si>
  <si>
    <t>GENERAL INCOME TOTAL</t>
  </si>
  <si>
    <t>HOTEL INVOICE TOTAL</t>
  </si>
  <si>
    <t>TRAVEL BOARD MEMBERS TOTAL</t>
  </si>
  <si>
    <t>SPEAKERS FEES TOTAL</t>
  </si>
  <si>
    <t>EQUIPMENT TOTAL</t>
  </si>
  <si>
    <t>POSTAGE TOTAL</t>
  </si>
  <si>
    <t>SUPPLIES TOTAL</t>
  </si>
  <si>
    <t>GIVEAWAYS TOTAL</t>
  </si>
  <si>
    <t>2ND EVENING TOTAL</t>
  </si>
  <si>
    <t>GIFTS TOTAL</t>
  </si>
  <si>
    <t>INSURANCE TOTAL</t>
  </si>
  <si>
    <t xml:space="preserve">BANK CHARGES TOTAL </t>
  </si>
  <si>
    <t>DUES NON NIGP TOTAL</t>
  </si>
  <si>
    <t>NIGP TOTAL</t>
  </si>
  <si>
    <t>ADVERTISING TOTAL</t>
  </si>
  <si>
    <t xml:space="preserve">BOARD MEETINGS TOTAL </t>
  </si>
  <si>
    <t>SCHOLARSHIPS TOTAL</t>
  </si>
  <si>
    <t xml:space="preserve">RETREAT TOTAL </t>
  </si>
  <si>
    <t>PROFESSIONAL FEES TOTAL</t>
  </si>
  <si>
    <t>GENERAL EXPENSES TOTAL</t>
  </si>
  <si>
    <t>MISCELLANEOUS EXPENSES TOTAL</t>
  </si>
  <si>
    <t>EXPENSES TOTAL</t>
  </si>
  <si>
    <t>NIGP Leadership Symposium</t>
  </si>
  <si>
    <t>Board Members hotel rooms</t>
  </si>
  <si>
    <t xml:space="preserve">Event Space Rentals </t>
  </si>
  <si>
    <t xml:space="preserve">Food and Beverage </t>
  </si>
  <si>
    <t xml:space="preserve">Audio Visual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</si>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</sst>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3" fontId="0" fillId="0" borderId="0" xfId="0" applyNumberFormat="1"/>
    <xf numFmtId="3" fontId="0" fillId="2" borderId="0" xfId="0" applyNumberFormat="1" applyFill="1"/>
    <xf numFmtId="0" fontId="0" fillId="3" borderId="0" xfId="0" applyFill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0" xfId="0" applyFill="1"/>
    <xf numFmtId="3" fontId="0" fillId="0" borderId="0" xfId="0" applyNumberFormat="1" applyFill="1"/>
    <xf numFmtId="0" fontId="0" fillId="0" borderId="0" xfId="0" applyFill="1" applyAlignment="1">
      <alignment wrapText="1"/>
    </xf>
    <xf numFmtId="3" fontId="1" fillId="0" borderId="0" xfId="0" applyNumberFormat="1" applyFont="1"/>
    <xf numFmtId="0" fontId="1" fillId="0" borderId="0" xfId="0" applyFont="1" applyFill="1"/>
    <xf numFmtId="3" fontId="1" fillId="0" borderId="0" xfId="0" applyNumberFormat="1" applyFont="1" applyFill="1"/>
    <xf numFmtId="0" fontId="0" fillId="0" borderId="1" xfId="0" applyFill="1" applyBorder="1"/>
    <xf numFmtId="0" fontId="1" fillId="0" borderId="1" xfId="0" applyFont="1" applyFill="1" applyBorder="1"/>
    <xf numFmtId="3" fontId="0" fillId="0" borderId="1" xfId="0" applyNumberFormat="1" applyFill="1" applyBorder="1"/>
    <xf numFmtId="3" fontId="1" fillId="0" borderId="1" xfId="0" applyNumberFormat="1" applyFont="1" applyFill="1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3" xfId="0" applyFill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0" fillId="0" borderId="2" xfId="0" applyFill="1" applyBorder="1"/>
    <xf numFmtId="3" fontId="0" fillId="0" borderId="2" xfId="0" applyNumberFormat="1" applyFill="1" applyBorder="1"/>
    <xf numFmtId="0" fontId="1" fillId="0" borderId="3" xfId="0" applyFont="1" applyFill="1" applyBorder="1"/>
    <xf numFmtId="3" fontId="1" fillId="0" borderId="2" xfId="0" applyNumberFormat="1" applyFont="1" applyBorder="1"/>
    <xf numFmtId="0" fontId="1" fillId="0" borderId="0" xfId="0" applyFont="1" applyFill="1" applyAlignment="1">
      <alignment wrapText="1"/>
    </xf>
    <xf numFmtId="0" fontId="0" fillId="4" borderId="0" xfId="0" applyFill="1"/>
    <xf numFmtId="0" fontId="1" fillId="4" borderId="0" xfId="0" applyFont="1" applyFill="1"/>
    <xf numFmtId="0" fontId="3" fillId="0" borderId="0" xfId="0" applyFont="1" applyAlignment="1">
      <alignment wrapText="1"/>
    </xf>
    <xf numFmtId="0" fontId="3" fillId="0" borderId="0" xfId="0" applyFont="1"/>
    <xf numFmtId="3" fontId="1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workbookViewId="0">
      <selection activeCell="C3" sqref="C3"/>
    </sheetView>
  </sheetViews>
  <sheetFormatPr defaultRowHeight="15" x14ac:dyDescent="0.25"/>
  <cols>
    <col min="1" max="1" width="20.28515625" bestFit="1" customWidth="1"/>
    <col min="2" max="2" width="29" bestFit="1" customWidth="1"/>
  </cols>
  <sheetData>
    <row r="1" spans="1:2" x14ac:dyDescent="0.25">
      <c r="A1" t="s">
        <v>29</v>
      </c>
    </row>
    <row r="2" spans="1:2" x14ac:dyDescent="0.25">
      <c r="A2">
        <v>5</v>
      </c>
      <c r="B2" t="s">
        <v>21</v>
      </c>
    </row>
    <row r="3" spans="1:2" x14ac:dyDescent="0.25">
      <c r="A3">
        <f>A2+10</f>
        <v>15</v>
      </c>
      <c r="B3" t="s">
        <v>22</v>
      </c>
    </row>
    <row r="4" spans="1:2" x14ac:dyDescent="0.25">
      <c r="A4">
        <f t="shared" ref="A4:A8" si="0">A3+10</f>
        <v>25</v>
      </c>
      <c r="B4" t="s">
        <v>7</v>
      </c>
    </row>
    <row r="5" spans="1:2" x14ac:dyDescent="0.25">
      <c r="A5">
        <f t="shared" si="0"/>
        <v>35</v>
      </c>
      <c r="B5" t="s">
        <v>5</v>
      </c>
    </row>
    <row r="6" spans="1:2" x14ac:dyDescent="0.25">
      <c r="A6">
        <f t="shared" si="0"/>
        <v>45</v>
      </c>
      <c r="B6" t="s">
        <v>30</v>
      </c>
    </row>
    <row r="7" spans="1:2" x14ac:dyDescent="0.25">
      <c r="A7">
        <f t="shared" si="0"/>
        <v>55</v>
      </c>
      <c r="B7" t="s">
        <v>25</v>
      </c>
    </row>
    <row r="8" spans="1:2" x14ac:dyDescent="0.25">
      <c r="A8">
        <f t="shared" si="0"/>
        <v>65</v>
      </c>
      <c r="B8" t="s">
        <v>0</v>
      </c>
    </row>
    <row r="9" spans="1:2" x14ac:dyDescent="0.25">
      <c r="A9" t="s">
        <v>31</v>
      </c>
    </row>
    <row r="10" spans="1:2" x14ac:dyDescent="0.25">
      <c r="A10">
        <v>101</v>
      </c>
      <c r="B10" s="3" t="s">
        <v>23</v>
      </c>
    </row>
    <row r="11" spans="1:2" x14ac:dyDescent="0.25">
      <c r="A11">
        <v>102</v>
      </c>
      <c r="B11" s="3" t="s">
        <v>24</v>
      </c>
    </row>
    <row r="12" spans="1:2" x14ac:dyDescent="0.25">
      <c r="A12">
        <v>103</v>
      </c>
      <c r="B12" s="3" t="s">
        <v>28</v>
      </c>
    </row>
    <row r="13" spans="1:2" ht="19.5" customHeight="1" x14ac:dyDescent="0.25">
      <c r="A13">
        <v>104</v>
      </c>
      <c r="B13" s="3" t="s">
        <v>2</v>
      </c>
    </row>
    <row r="14" spans="1:2" x14ac:dyDescent="0.25">
      <c r="A14">
        <v>105</v>
      </c>
      <c r="B14" s="3" t="s">
        <v>3</v>
      </c>
    </row>
    <row r="15" spans="1:2" ht="30" x14ac:dyDescent="0.25">
      <c r="A15">
        <v>106</v>
      </c>
      <c r="B15" s="3" t="s">
        <v>4</v>
      </c>
    </row>
    <row r="16" spans="1:2" x14ac:dyDescent="0.25">
      <c r="A16">
        <v>107</v>
      </c>
      <c r="B16" s="3" t="s">
        <v>45</v>
      </c>
    </row>
    <row r="17" spans="1:2" x14ac:dyDescent="0.25">
      <c r="A17">
        <v>108</v>
      </c>
      <c r="B17" s="3" t="s">
        <v>26</v>
      </c>
    </row>
    <row r="19" spans="1:2" x14ac:dyDescent="0.25">
      <c r="A19" t="s">
        <v>32</v>
      </c>
    </row>
    <row r="20" spans="1:2" x14ac:dyDescent="0.25">
      <c r="A20">
        <v>201</v>
      </c>
      <c r="B20" s="3" t="s">
        <v>9</v>
      </c>
    </row>
    <row r="21" spans="1:2" x14ac:dyDescent="0.25">
      <c r="A21">
        <v>202</v>
      </c>
      <c r="B21" s="3" t="s">
        <v>33</v>
      </c>
    </row>
    <row r="22" spans="1:2" x14ac:dyDescent="0.25">
      <c r="A22">
        <v>203</v>
      </c>
      <c r="B22" s="3" t="s">
        <v>34</v>
      </c>
    </row>
    <row r="23" spans="1:2" x14ac:dyDescent="0.25">
      <c r="A23">
        <v>204</v>
      </c>
      <c r="B23" s="3" t="s">
        <v>15</v>
      </c>
    </row>
    <row r="24" spans="1:2" x14ac:dyDescent="0.25">
      <c r="A24">
        <v>205</v>
      </c>
      <c r="B24" s="3" t="s">
        <v>12</v>
      </c>
    </row>
    <row r="25" spans="1:2" x14ac:dyDescent="0.25">
      <c r="A25">
        <v>206</v>
      </c>
      <c r="B25" s="3" t="s">
        <v>16</v>
      </c>
    </row>
    <row r="26" spans="1:2" x14ac:dyDescent="0.25">
      <c r="A26">
        <v>207</v>
      </c>
      <c r="B26" s="3" t="s">
        <v>35</v>
      </c>
    </row>
    <row r="27" spans="1:2" x14ac:dyDescent="0.25">
      <c r="A27">
        <v>208</v>
      </c>
      <c r="B27" s="3" t="s">
        <v>41</v>
      </c>
    </row>
    <row r="28" spans="1:2" x14ac:dyDescent="0.25">
      <c r="A28">
        <v>209</v>
      </c>
      <c r="B28" s="3" t="s">
        <v>11</v>
      </c>
    </row>
    <row r="29" spans="1:2" x14ac:dyDescent="0.25">
      <c r="B29" s="3"/>
    </row>
    <row r="30" spans="1:2" x14ac:dyDescent="0.25">
      <c r="A30">
        <v>210</v>
      </c>
      <c r="B30" s="3" t="s">
        <v>8</v>
      </c>
    </row>
    <row r="31" spans="1:2" x14ac:dyDescent="0.25">
      <c r="A31">
        <v>211</v>
      </c>
      <c r="B31" s="3" t="s">
        <v>13</v>
      </c>
    </row>
    <row r="32" spans="1:2" x14ac:dyDescent="0.25">
      <c r="A32">
        <v>212</v>
      </c>
      <c r="B32" s="3" t="s">
        <v>36</v>
      </c>
    </row>
    <row r="33" spans="1:2" ht="30" x14ac:dyDescent="0.25">
      <c r="A33">
        <v>213</v>
      </c>
      <c r="B33" s="3" t="s">
        <v>37</v>
      </c>
    </row>
    <row r="34" spans="1:2" x14ac:dyDescent="0.25">
      <c r="A34">
        <v>214</v>
      </c>
      <c r="B34" s="3" t="s">
        <v>27</v>
      </c>
    </row>
    <row r="35" spans="1:2" x14ac:dyDescent="0.25">
      <c r="A35">
        <v>215</v>
      </c>
      <c r="B35" s="3" t="s">
        <v>17</v>
      </c>
    </row>
    <row r="36" spans="1:2" x14ac:dyDescent="0.25">
      <c r="A36">
        <v>216</v>
      </c>
      <c r="B36" s="3" t="s">
        <v>18</v>
      </c>
    </row>
    <row r="37" spans="1:2" x14ac:dyDescent="0.25">
      <c r="A37">
        <v>217</v>
      </c>
      <c r="B37" s="3" t="s">
        <v>38</v>
      </c>
    </row>
    <row r="38" spans="1:2" x14ac:dyDescent="0.25">
      <c r="A38">
        <v>218</v>
      </c>
      <c r="B38" s="3" t="s">
        <v>39</v>
      </c>
    </row>
    <row r="39" spans="1:2" x14ac:dyDescent="0.25">
      <c r="A39">
        <v>219</v>
      </c>
      <c r="B39" s="3" t="s">
        <v>40</v>
      </c>
    </row>
    <row r="40" spans="1:2" x14ac:dyDescent="0.25">
      <c r="A40">
        <v>220</v>
      </c>
      <c r="B40" s="3" t="s">
        <v>20</v>
      </c>
    </row>
    <row r="41" spans="1:2" x14ac:dyDescent="0.25">
      <c r="A41">
        <v>221</v>
      </c>
      <c r="B41" s="3" t="s">
        <v>42</v>
      </c>
    </row>
    <row r="42" spans="1:2" x14ac:dyDescent="0.25">
      <c r="A42">
        <v>222</v>
      </c>
      <c r="B42" s="3" t="s">
        <v>43</v>
      </c>
    </row>
    <row r="43" spans="1:2" x14ac:dyDescent="0.25">
      <c r="A43">
        <v>223</v>
      </c>
      <c r="B43" s="3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opLeftCell="A37" workbookViewId="0">
      <selection activeCell="E23" sqref="E23:F23"/>
    </sheetView>
  </sheetViews>
  <sheetFormatPr defaultRowHeight="15" x14ac:dyDescent="0.25"/>
  <cols>
    <col min="1" max="1" width="17.85546875" bestFit="1" customWidth="1"/>
    <col min="3" max="3" width="29" bestFit="1" customWidth="1"/>
    <col min="5" max="5" width="32.42578125" customWidth="1"/>
    <col min="6" max="6" width="14.42578125" bestFit="1" customWidth="1"/>
    <col min="7" max="7" width="10.5703125" bestFit="1" customWidth="1"/>
  </cols>
  <sheetData>
    <row r="1" spans="1:7" x14ac:dyDescent="0.25">
      <c r="A1" t="s">
        <v>59</v>
      </c>
      <c r="B1" t="s">
        <v>60</v>
      </c>
      <c r="C1" t="s">
        <v>61</v>
      </c>
      <c r="D1" t="s">
        <v>62</v>
      </c>
      <c r="E1" t="s">
        <v>63</v>
      </c>
      <c r="F1" t="s">
        <v>57</v>
      </c>
    </row>
    <row r="2" spans="1:7" x14ac:dyDescent="0.25">
      <c r="A2">
        <v>1</v>
      </c>
      <c r="B2">
        <v>5</v>
      </c>
      <c r="C2" t="s">
        <v>44</v>
      </c>
      <c r="D2">
        <v>101</v>
      </c>
      <c r="E2" s="3" t="s">
        <v>23</v>
      </c>
      <c r="F2" s="5">
        <v>25000</v>
      </c>
    </row>
    <row r="3" spans="1:7" x14ac:dyDescent="0.25">
      <c r="A3">
        <f>A2+1</f>
        <v>2</v>
      </c>
      <c r="B3">
        <v>5</v>
      </c>
      <c r="C3" t="s">
        <v>44</v>
      </c>
      <c r="D3">
        <v>102</v>
      </c>
      <c r="E3" s="3" t="s">
        <v>24</v>
      </c>
      <c r="F3">
        <v>100</v>
      </c>
    </row>
    <row r="4" spans="1:7" x14ac:dyDescent="0.25">
      <c r="A4">
        <f t="shared" ref="A4:A66" si="0">A3+1</f>
        <v>3</v>
      </c>
      <c r="B4">
        <v>5</v>
      </c>
      <c r="C4" t="s">
        <v>44</v>
      </c>
      <c r="D4">
        <v>103</v>
      </c>
      <c r="E4" s="3" t="s">
        <v>28</v>
      </c>
      <c r="F4">
        <v>0</v>
      </c>
    </row>
    <row r="5" spans="1:7" x14ac:dyDescent="0.25">
      <c r="A5">
        <f t="shared" si="0"/>
        <v>4</v>
      </c>
      <c r="B5">
        <v>15</v>
      </c>
      <c r="C5" t="s">
        <v>22</v>
      </c>
      <c r="D5">
        <v>104</v>
      </c>
      <c r="E5" s="3" t="s">
        <v>6</v>
      </c>
      <c r="F5" s="10">
        <v>52500</v>
      </c>
      <c r="G5" s="5"/>
    </row>
    <row r="6" spans="1:7" x14ac:dyDescent="0.25">
      <c r="A6">
        <f t="shared" si="0"/>
        <v>5</v>
      </c>
      <c r="B6">
        <v>15</v>
      </c>
      <c r="C6" t="s">
        <v>22</v>
      </c>
      <c r="D6">
        <v>105</v>
      </c>
      <c r="E6" s="3" t="s">
        <v>3</v>
      </c>
      <c r="F6" s="10">
        <v>28000</v>
      </c>
      <c r="G6" s="5"/>
    </row>
    <row r="7" spans="1:7" x14ac:dyDescent="0.25">
      <c r="A7">
        <f t="shared" si="0"/>
        <v>6</v>
      </c>
      <c r="B7">
        <v>15</v>
      </c>
      <c r="C7" t="s">
        <v>22</v>
      </c>
      <c r="D7">
        <v>106</v>
      </c>
      <c r="E7" s="3" t="s">
        <v>4</v>
      </c>
      <c r="F7" s="10">
        <v>4000</v>
      </c>
    </row>
    <row r="8" spans="1:7" x14ac:dyDescent="0.25">
      <c r="A8">
        <f t="shared" si="0"/>
        <v>7</v>
      </c>
      <c r="B8">
        <v>15</v>
      </c>
      <c r="C8" t="s">
        <v>22</v>
      </c>
      <c r="D8">
        <v>107</v>
      </c>
      <c r="E8" s="3" t="s">
        <v>45</v>
      </c>
      <c r="F8" s="10">
        <v>0</v>
      </c>
    </row>
    <row r="9" spans="1:7" x14ac:dyDescent="0.25">
      <c r="A9">
        <f t="shared" si="0"/>
        <v>8</v>
      </c>
      <c r="B9">
        <v>25</v>
      </c>
      <c r="C9" t="s">
        <v>7</v>
      </c>
      <c r="D9">
        <v>104</v>
      </c>
      <c r="E9" s="3" t="s">
        <v>6</v>
      </c>
      <c r="F9" s="10">
        <v>54500</v>
      </c>
    </row>
    <row r="10" spans="1:7" x14ac:dyDescent="0.25">
      <c r="A10">
        <f t="shared" si="0"/>
        <v>9</v>
      </c>
      <c r="B10">
        <v>25</v>
      </c>
      <c r="C10" t="s">
        <v>7</v>
      </c>
      <c r="D10">
        <v>105</v>
      </c>
      <c r="E10" s="3" t="s">
        <v>3</v>
      </c>
      <c r="F10" s="10">
        <v>16000</v>
      </c>
    </row>
    <row r="11" spans="1:7" x14ac:dyDescent="0.25">
      <c r="A11">
        <f t="shared" si="0"/>
        <v>10</v>
      </c>
      <c r="B11">
        <v>25</v>
      </c>
      <c r="C11" t="s">
        <v>7</v>
      </c>
      <c r="D11">
        <v>106</v>
      </c>
      <c r="E11" s="3" t="s">
        <v>4</v>
      </c>
      <c r="F11" s="10">
        <v>2000</v>
      </c>
    </row>
    <row r="12" spans="1:7" x14ac:dyDescent="0.25">
      <c r="A12">
        <f t="shared" si="0"/>
        <v>11</v>
      </c>
      <c r="B12">
        <v>25</v>
      </c>
      <c r="C12" t="s">
        <v>7</v>
      </c>
      <c r="D12">
        <v>107</v>
      </c>
      <c r="E12" s="3" t="s">
        <v>45</v>
      </c>
      <c r="F12" s="10">
        <v>0</v>
      </c>
    </row>
    <row r="13" spans="1:7" x14ac:dyDescent="0.25">
      <c r="A13">
        <f t="shared" si="0"/>
        <v>12</v>
      </c>
      <c r="B13">
        <v>35</v>
      </c>
      <c r="C13" t="s">
        <v>5</v>
      </c>
      <c r="D13">
        <v>104</v>
      </c>
      <c r="E13" s="3" t="s">
        <v>6</v>
      </c>
      <c r="F13" s="11">
        <v>33500</v>
      </c>
    </row>
    <row r="14" spans="1:7" x14ac:dyDescent="0.25">
      <c r="A14">
        <f t="shared" si="0"/>
        <v>13</v>
      </c>
      <c r="B14">
        <v>35</v>
      </c>
      <c r="C14" t="s">
        <v>5</v>
      </c>
      <c r="D14">
        <v>105</v>
      </c>
      <c r="E14" s="3" t="s">
        <v>3</v>
      </c>
      <c r="F14" s="11">
        <v>3000</v>
      </c>
    </row>
    <row r="15" spans="1:7" x14ac:dyDescent="0.25">
      <c r="A15">
        <f t="shared" si="0"/>
        <v>14</v>
      </c>
      <c r="B15">
        <v>35</v>
      </c>
      <c r="C15" t="s">
        <v>5</v>
      </c>
      <c r="D15">
        <v>106</v>
      </c>
      <c r="E15" s="3" t="s">
        <v>4</v>
      </c>
      <c r="F15" s="10">
        <v>2000</v>
      </c>
    </row>
    <row r="16" spans="1:7" x14ac:dyDescent="0.25">
      <c r="A16">
        <f t="shared" si="0"/>
        <v>15</v>
      </c>
      <c r="B16">
        <v>35</v>
      </c>
      <c r="C16" t="s">
        <v>5</v>
      </c>
      <c r="D16">
        <v>107</v>
      </c>
      <c r="E16" s="3" t="s">
        <v>45</v>
      </c>
      <c r="F16" s="11">
        <v>0</v>
      </c>
    </row>
    <row r="17" spans="1:6" x14ac:dyDescent="0.25">
      <c r="A17">
        <f t="shared" si="0"/>
        <v>16</v>
      </c>
      <c r="B17">
        <v>45</v>
      </c>
      <c r="C17" t="s">
        <v>30</v>
      </c>
      <c r="D17">
        <v>104</v>
      </c>
      <c r="E17" s="3" t="s">
        <v>6</v>
      </c>
      <c r="F17">
        <v>0</v>
      </c>
    </row>
    <row r="18" spans="1:6" x14ac:dyDescent="0.25">
      <c r="A18">
        <f t="shared" si="0"/>
        <v>17</v>
      </c>
      <c r="B18">
        <v>45</v>
      </c>
      <c r="C18" t="s">
        <v>30</v>
      </c>
      <c r="D18">
        <v>105</v>
      </c>
      <c r="E18" s="3" t="s">
        <v>3</v>
      </c>
      <c r="F18">
        <v>0</v>
      </c>
    </row>
    <row r="19" spans="1:6" x14ac:dyDescent="0.25">
      <c r="A19">
        <f t="shared" si="0"/>
        <v>18</v>
      </c>
      <c r="B19">
        <v>45</v>
      </c>
      <c r="C19" t="s">
        <v>30</v>
      </c>
      <c r="D19">
        <v>106</v>
      </c>
      <c r="E19" s="3" t="s">
        <v>4</v>
      </c>
      <c r="F19">
        <v>0</v>
      </c>
    </row>
    <row r="20" spans="1:6" x14ac:dyDescent="0.25">
      <c r="A20">
        <f t="shared" si="0"/>
        <v>19</v>
      </c>
      <c r="B20">
        <v>45</v>
      </c>
      <c r="C20" t="s">
        <v>30</v>
      </c>
      <c r="D20">
        <v>107</v>
      </c>
      <c r="E20" s="3" t="s">
        <v>45</v>
      </c>
      <c r="F20">
        <v>0</v>
      </c>
    </row>
    <row r="21" spans="1:6" x14ac:dyDescent="0.25">
      <c r="A21">
        <f t="shared" si="0"/>
        <v>20</v>
      </c>
      <c r="B21">
        <v>55</v>
      </c>
      <c r="C21" t="s">
        <v>25</v>
      </c>
      <c r="D21">
        <v>108</v>
      </c>
      <c r="E21" s="3" t="s">
        <v>26</v>
      </c>
      <c r="F21">
        <v>0</v>
      </c>
    </row>
    <row r="22" spans="1:6" x14ac:dyDescent="0.25">
      <c r="A22">
        <f t="shared" si="0"/>
        <v>21</v>
      </c>
      <c r="B22">
        <v>65</v>
      </c>
      <c r="C22" t="s">
        <v>0</v>
      </c>
      <c r="D22">
        <v>108</v>
      </c>
      <c r="E22" s="3" t="s">
        <v>26</v>
      </c>
      <c r="F22">
        <v>0</v>
      </c>
    </row>
    <row r="23" spans="1:6" x14ac:dyDescent="0.25">
      <c r="A23">
        <f>A22+1</f>
        <v>22</v>
      </c>
      <c r="B23">
        <v>5</v>
      </c>
      <c r="C23" t="s">
        <v>44</v>
      </c>
      <c r="D23">
        <v>204</v>
      </c>
      <c r="E23" s="32" t="s">
        <v>15</v>
      </c>
      <c r="F23" s="33">
        <v>1200</v>
      </c>
    </row>
    <row r="24" spans="1:6" x14ac:dyDescent="0.25">
      <c r="A24">
        <f t="shared" si="0"/>
        <v>23</v>
      </c>
      <c r="B24">
        <v>5</v>
      </c>
      <c r="C24" t="s">
        <v>44</v>
      </c>
      <c r="D24">
        <v>205</v>
      </c>
      <c r="E24" s="3" t="s">
        <v>12</v>
      </c>
      <c r="F24">
        <v>100</v>
      </c>
    </row>
    <row r="25" spans="1:6" x14ac:dyDescent="0.25">
      <c r="A25">
        <f t="shared" si="0"/>
        <v>24</v>
      </c>
      <c r="B25">
        <v>5</v>
      </c>
      <c r="C25" t="s">
        <v>44</v>
      </c>
      <c r="D25">
        <v>206</v>
      </c>
      <c r="E25" s="3" t="s">
        <v>16</v>
      </c>
      <c r="F25">
        <v>400</v>
      </c>
    </row>
    <row r="26" spans="1:6" x14ac:dyDescent="0.25">
      <c r="A26">
        <f t="shared" si="0"/>
        <v>25</v>
      </c>
      <c r="B26">
        <v>5</v>
      </c>
      <c r="C26" t="s">
        <v>44</v>
      </c>
      <c r="D26">
        <v>202</v>
      </c>
      <c r="E26" s="7" t="s">
        <v>33</v>
      </c>
      <c r="F26" s="11">
        <v>10000</v>
      </c>
    </row>
    <row r="27" spans="1:6" x14ac:dyDescent="0.25">
      <c r="A27">
        <f t="shared" si="0"/>
        <v>26</v>
      </c>
      <c r="B27">
        <v>5</v>
      </c>
      <c r="C27" t="s">
        <v>44</v>
      </c>
      <c r="D27">
        <v>209</v>
      </c>
      <c r="E27" s="3" t="s">
        <v>11</v>
      </c>
      <c r="F27">
        <v>0</v>
      </c>
    </row>
    <row r="28" spans="1:6" x14ac:dyDescent="0.25">
      <c r="A28">
        <f t="shared" si="0"/>
        <v>27</v>
      </c>
      <c r="B28">
        <v>5</v>
      </c>
      <c r="C28" t="s">
        <v>44</v>
      </c>
      <c r="D28">
        <v>210</v>
      </c>
      <c r="E28" s="3" t="s">
        <v>8</v>
      </c>
      <c r="F28">
        <v>200</v>
      </c>
    </row>
    <row r="29" spans="1:6" x14ac:dyDescent="0.25">
      <c r="A29">
        <f t="shared" si="0"/>
        <v>28</v>
      </c>
      <c r="B29">
        <v>5</v>
      </c>
      <c r="C29" t="s">
        <v>44</v>
      </c>
      <c r="D29">
        <v>211</v>
      </c>
      <c r="E29" s="3" t="s">
        <v>13</v>
      </c>
      <c r="F29">
        <v>1700</v>
      </c>
    </row>
    <row r="30" spans="1:6" x14ac:dyDescent="0.25">
      <c r="A30">
        <f t="shared" si="0"/>
        <v>29</v>
      </c>
      <c r="B30">
        <v>5</v>
      </c>
      <c r="C30" t="s">
        <v>44</v>
      </c>
      <c r="D30">
        <v>212</v>
      </c>
      <c r="E30" s="3" t="s">
        <v>36</v>
      </c>
      <c r="F30">
        <v>300</v>
      </c>
    </row>
    <row r="31" spans="1:6" ht="30" x14ac:dyDescent="0.25">
      <c r="A31">
        <f t="shared" si="0"/>
        <v>30</v>
      </c>
      <c r="B31">
        <v>5</v>
      </c>
      <c r="C31" t="s">
        <v>44</v>
      </c>
      <c r="D31">
        <v>213</v>
      </c>
      <c r="E31" s="3" t="s">
        <v>37</v>
      </c>
      <c r="F31">
        <v>0</v>
      </c>
    </row>
    <row r="32" spans="1:6" x14ac:dyDescent="0.25">
      <c r="A32">
        <f t="shared" si="0"/>
        <v>31</v>
      </c>
      <c r="B32">
        <v>5</v>
      </c>
      <c r="C32" t="s">
        <v>44</v>
      </c>
      <c r="D32">
        <v>214</v>
      </c>
      <c r="E32" s="7" t="s">
        <v>27</v>
      </c>
      <c r="F32">
        <f>'Breakdown of Blue Boxes '!B7</f>
        <v>13730</v>
      </c>
    </row>
    <row r="33" spans="1:6" x14ac:dyDescent="0.25">
      <c r="A33">
        <f t="shared" si="0"/>
        <v>32</v>
      </c>
      <c r="B33">
        <v>5</v>
      </c>
      <c r="C33" t="s">
        <v>44</v>
      </c>
      <c r="D33">
        <v>215</v>
      </c>
      <c r="E33" s="3" t="s">
        <v>17</v>
      </c>
      <c r="F33">
        <v>360</v>
      </c>
    </row>
    <row r="34" spans="1:6" x14ac:dyDescent="0.25">
      <c r="A34">
        <f t="shared" si="0"/>
        <v>33</v>
      </c>
      <c r="B34">
        <v>5</v>
      </c>
      <c r="C34" t="s">
        <v>44</v>
      </c>
      <c r="D34">
        <v>217</v>
      </c>
      <c r="E34" s="3" t="s">
        <v>38</v>
      </c>
      <c r="F34" s="10">
        <v>1200</v>
      </c>
    </row>
    <row r="35" spans="1:6" x14ac:dyDescent="0.25">
      <c r="A35">
        <f t="shared" si="0"/>
        <v>34</v>
      </c>
      <c r="B35">
        <v>5</v>
      </c>
      <c r="C35" t="s">
        <v>44</v>
      </c>
      <c r="D35">
        <v>220</v>
      </c>
      <c r="E35" s="3" t="s">
        <v>20</v>
      </c>
      <c r="F35" s="5">
        <v>20000</v>
      </c>
    </row>
    <row r="36" spans="1:6" x14ac:dyDescent="0.25">
      <c r="A36">
        <f t="shared" si="0"/>
        <v>35</v>
      </c>
      <c r="B36">
        <v>5</v>
      </c>
      <c r="C36" t="s">
        <v>44</v>
      </c>
      <c r="D36">
        <v>221</v>
      </c>
      <c r="E36" s="3" t="s">
        <v>42</v>
      </c>
      <c r="F36">
        <v>0</v>
      </c>
    </row>
    <row r="37" spans="1:6" x14ac:dyDescent="0.25">
      <c r="A37">
        <f t="shared" si="0"/>
        <v>36</v>
      </c>
      <c r="B37">
        <v>5</v>
      </c>
      <c r="C37" t="s">
        <v>44</v>
      </c>
      <c r="D37">
        <v>222</v>
      </c>
      <c r="E37" s="7" t="s">
        <v>43</v>
      </c>
      <c r="F37">
        <f>'Breakdown of Blue Boxes '!B18</f>
        <v>40110</v>
      </c>
    </row>
    <row r="38" spans="1:6" x14ac:dyDescent="0.25">
      <c r="A38">
        <f t="shared" si="0"/>
        <v>37</v>
      </c>
      <c r="B38">
        <v>15</v>
      </c>
      <c r="C38" t="s">
        <v>22</v>
      </c>
      <c r="D38">
        <v>201</v>
      </c>
      <c r="E38" s="7" t="s">
        <v>9</v>
      </c>
      <c r="F38">
        <v>36000</v>
      </c>
    </row>
    <row r="39" spans="1:6" x14ac:dyDescent="0.25">
      <c r="A39">
        <f t="shared" si="0"/>
        <v>38</v>
      </c>
      <c r="B39">
        <v>15</v>
      </c>
      <c r="C39" t="s">
        <v>22</v>
      </c>
      <c r="D39">
        <v>202</v>
      </c>
      <c r="E39" s="3" t="s">
        <v>33</v>
      </c>
      <c r="F39">
        <v>3000</v>
      </c>
    </row>
    <row r="40" spans="1:6" x14ac:dyDescent="0.25">
      <c r="A40">
        <f t="shared" si="0"/>
        <v>39</v>
      </c>
      <c r="B40">
        <v>15</v>
      </c>
      <c r="C40" t="s">
        <v>22</v>
      </c>
      <c r="D40">
        <v>203</v>
      </c>
      <c r="E40" s="3" t="s">
        <v>34</v>
      </c>
      <c r="F40">
        <v>2000</v>
      </c>
    </row>
    <row r="41" spans="1:6" x14ac:dyDescent="0.25">
      <c r="A41">
        <f t="shared" si="0"/>
        <v>40</v>
      </c>
      <c r="B41">
        <v>15</v>
      </c>
      <c r="C41" t="s">
        <v>22</v>
      </c>
      <c r="D41">
        <v>204</v>
      </c>
      <c r="E41" s="3" t="s">
        <v>15</v>
      </c>
      <c r="F41">
        <v>200</v>
      </c>
    </row>
    <row r="42" spans="1:6" x14ac:dyDescent="0.25">
      <c r="A42">
        <f t="shared" si="0"/>
        <v>41</v>
      </c>
      <c r="B42">
        <v>15</v>
      </c>
      <c r="C42" t="s">
        <v>22</v>
      </c>
      <c r="D42">
        <v>205</v>
      </c>
      <c r="E42" s="3" t="s">
        <v>12</v>
      </c>
      <c r="F42">
        <v>200</v>
      </c>
    </row>
    <row r="43" spans="1:6" x14ac:dyDescent="0.25">
      <c r="A43">
        <f t="shared" si="0"/>
        <v>42</v>
      </c>
      <c r="B43">
        <v>15</v>
      </c>
      <c r="C43" t="s">
        <v>22</v>
      </c>
      <c r="D43">
        <v>206</v>
      </c>
      <c r="E43" s="3" t="s">
        <v>16</v>
      </c>
      <c r="F43">
        <v>2000</v>
      </c>
    </row>
    <row r="44" spans="1:6" x14ac:dyDescent="0.25">
      <c r="A44">
        <f t="shared" si="0"/>
        <v>43</v>
      </c>
      <c r="B44">
        <v>15</v>
      </c>
      <c r="C44" t="s">
        <v>22</v>
      </c>
      <c r="D44">
        <v>207</v>
      </c>
      <c r="E44" s="3" t="s">
        <v>35</v>
      </c>
      <c r="F44">
        <v>1800</v>
      </c>
    </row>
    <row r="45" spans="1:6" x14ac:dyDescent="0.25">
      <c r="A45">
        <f t="shared" si="0"/>
        <v>44</v>
      </c>
      <c r="B45">
        <v>15</v>
      </c>
      <c r="C45" t="s">
        <v>22</v>
      </c>
      <c r="D45">
        <v>208</v>
      </c>
      <c r="E45" s="3" t="s">
        <v>41</v>
      </c>
      <c r="F45">
        <v>11000</v>
      </c>
    </row>
    <row r="46" spans="1:6" x14ac:dyDescent="0.25">
      <c r="A46">
        <f t="shared" si="0"/>
        <v>45</v>
      </c>
      <c r="B46">
        <v>15</v>
      </c>
      <c r="C46" t="s">
        <v>22</v>
      </c>
      <c r="D46">
        <v>209</v>
      </c>
      <c r="E46" s="3" t="s">
        <v>11</v>
      </c>
      <c r="F46">
        <v>100</v>
      </c>
    </row>
    <row r="47" spans="1:6" x14ac:dyDescent="0.25">
      <c r="A47">
        <f t="shared" si="0"/>
        <v>46</v>
      </c>
      <c r="B47">
        <v>25</v>
      </c>
      <c r="C47" t="s">
        <v>7</v>
      </c>
      <c r="D47">
        <v>201</v>
      </c>
      <c r="E47" s="7" t="s">
        <v>9</v>
      </c>
      <c r="F47">
        <v>35000</v>
      </c>
    </row>
    <row r="48" spans="1:6" x14ac:dyDescent="0.25">
      <c r="A48">
        <f t="shared" si="0"/>
        <v>47</v>
      </c>
      <c r="B48">
        <v>25</v>
      </c>
      <c r="C48" t="s">
        <v>7</v>
      </c>
      <c r="D48">
        <v>202</v>
      </c>
      <c r="E48" s="3" t="s">
        <v>33</v>
      </c>
      <c r="F48">
        <v>2000</v>
      </c>
    </row>
    <row r="49" spans="1:6" x14ac:dyDescent="0.25">
      <c r="A49">
        <f t="shared" si="0"/>
        <v>48</v>
      </c>
      <c r="B49">
        <v>25</v>
      </c>
      <c r="C49" t="s">
        <v>7</v>
      </c>
      <c r="D49">
        <v>203</v>
      </c>
      <c r="E49" s="3" t="s">
        <v>34</v>
      </c>
      <c r="F49">
        <v>2000</v>
      </c>
    </row>
    <row r="50" spans="1:6" x14ac:dyDescent="0.25">
      <c r="A50">
        <f t="shared" si="0"/>
        <v>49</v>
      </c>
      <c r="B50">
        <v>25</v>
      </c>
      <c r="C50" t="s">
        <v>7</v>
      </c>
      <c r="D50">
        <v>204</v>
      </c>
      <c r="E50" s="3" t="s">
        <v>15</v>
      </c>
      <c r="F50">
        <v>200</v>
      </c>
    </row>
    <row r="51" spans="1:6" x14ac:dyDescent="0.25">
      <c r="A51">
        <f t="shared" si="0"/>
        <v>50</v>
      </c>
      <c r="B51">
        <v>25</v>
      </c>
      <c r="C51" t="s">
        <v>7</v>
      </c>
      <c r="D51">
        <v>205</v>
      </c>
      <c r="E51" s="3" t="s">
        <v>12</v>
      </c>
      <c r="F51">
        <v>200</v>
      </c>
    </row>
    <row r="52" spans="1:6" x14ac:dyDescent="0.25">
      <c r="A52">
        <f t="shared" si="0"/>
        <v>51</v>
      </c>
      <c r="B52">
        <v>25</v>
      </c>
      <c r="C52" t="s">
        <v>7</v>
      </c>
      <c r="D52">
        <v>206</v>
      </c>
      <c r="E52" s="3" t="s">
        <v>16</v>
      </c>
      <c r="F52">
        <v>2000</v>
      </c>
    </row>
    <row r="53" spans="1:6" x14ac:dyDescent="0.25">
      <c r="A53">
        <f t="shared" si="0"/>
        <v>52</v>
      </c>
      <c r="B53">
        <v>25</v>
      </c>
      <c r="C53" t="s">
        <v>7</v>
      </c>
      <c r="D53">
        <v>207</v>
      </c>
      <c r="E53" s="3" t="s">
        <v>35</v>
      </c>
      <c r="F53">
        <v>1500</v>
      </c>
    </row>
    <row r="54" spans="1:6" x14ac:dyDescent="0.25">
      <c r="A54">
        <f t="shared" si="0"/>
        <v>53</v>
      </c>
      <c r="B54">
        <v>25</v>
      </c>
      <c r="C54" t="s">
        <v>7</v>
      </c>
      <c r="D54">
        <v>208</v>
      </c>
      <c r="E54" s="3" t="s">
        <v>41</v>
      </c>
      <c r="F54">
        <v>0</v>
      </c>
    </row>
    <row r="55" spans="1:6" x14ac:dyDescent="0.25">
      <c r="A55">
        <f t="shared" si="0"/>
        <v>54</v>
      </c>
      <c r="B55">
        <v>25</v>
      </c>
      <c r="C55" t="s">
        <v>7</v>
      </c>
      <c r="D55">
        <v>209</v>
      </c>
      <c r="E55" s="3" t="s">
        <v>11</v>
      </c>
      <c r="F55">
        <v>100</v>
      </c>
    </row>
    <row r="56" spans="1:6" x14ac:dyDescent="0.25">
      <c r="A56">
        <f t="shared" si="0"/>
        <v>55</v>
      </c>
      <c r="B56">
        <v>35</v>
      </c>
      <c r="C56" t="s">
        <v>5</v>
      </c>
      <c r="D56">
        <v>201</v>
      </c>
      <c r="E56" s="7" t="s">
        <v>9</v>
      </c>
      <c r="F56" s="5">
        <v>26250</v>
      </c>
    </row>
    <row r="57" spans="1:6" x14ac:dyDescent="0.25">
      <c r="A57">
        <f t="shared" si="0"/>
        <v>56</v>
      </c>
      <c r="B57">
        <v>35</v>
      </c>
      <c r="C57" t="s">
        <v>5</v>
      </c>
      <c r="D57">
        <v>202</v>
      </c>
      <c r="E57" s="3" t="s">
        <v>33</v>
      </c>
      <c r="F57">
        <v>2500</v>
      </c>
    </row>
    <row r="58" spans="1:6" x14ac:dyDescent="0.25">
      <c r="A58">
        <f t="shared" si="0"/>
        <v>57</v>
      </c>
      <c r="B58">
        <v>35</v>
      </c>
      <c r="C58" t="s">
        <v>5</v>
      </c>
      <c r="D58">
        <v>203</v>
      </c>
      <c r="E58" s="3" t="s">
        <v>34</v>
      </c>
      <c r="F58">
        <v>2000</v>
      </c>
    </row>
    <row r="59" spans="1:6" x14ac:dyDescent="0.25">
      <c r="A59">
        <f t="shared" si="0"/>
        <v>58</v>
      </c>
      <c r="B59">
        <v>35</v>
      </c>
      <c r="C59" t="s">
        <v>5</v>
      </c>
      <c r="D59">
        <v>204</v>
      </c>
      <c r="E59" s="3" t="s">
        <v>15</v>
      </c>
      <c r="F59">
        <v>200</v>
      </c>
    </row>
    <row r="60" spans="1:6" x14ac:dyDescent="0.25">
      <c r="A60">
        <f t="shared" si="0"/>
        <v>59</v>
      </c>
      <c r="B60">
        <v>35</v>
      </c>
      <c r="C60" t="s">
        <v>5</v>
      </c>
      <c r="D60">
        <v>205</v>
      </c>
      <c r="E60" s="3" t="s">
        <v>12</v>
      </c>
      <c r="F60">
        <v>200</v>
      </c>
    </row>
    <row r="61" spans="1:6" x14ac:dyDescent="0.25">
      <c r="A61">
        <f t="shared" si="0"/>
        <v>60</v>
      </c>
      <c r="B61">
        <v>35</v>
      </c>
      <c r="C61" t="s">
        <v>5</v>
      </c>
      <c r="D61">
        <v>206</v>
      </c>
      <c r="E61" s="3" t="s">
        <v>16</v>
      </c>
      <c r="F61">
        <v>2000</v>
      </c>
    </row>
    <row r="62" spans="1:6" x14ac:dyDescent="0.25">
      <c r="A62">
        <f t="shared" si="0"/>
        <v>61</v>
      </c>
      <c r="B62">
        <v>35</v>
      </c>
      <c r="C62" t="s">
        <v>5</v>
      </c>
      <c r="D62">
        <v>207</v>
      </c>
      <c r="E62" s="3" t="s">
        <v>35</v>
      </c>
      <c r="F62">
        <v>1500</v>
      </c>
    </row>
    <row r="63" spans="1:6" x14ac:dyDescent="0.25">
      <c r="A63">
        <f t="shared" si="0"/>
        <v>62</v>
      </c>
      <c r="B63">
        <v>35</v>
      </c>
      <c r="C63" t="s">
        <v>5</v>
      </c>
      <c r="D63">
        <v>208</v>
      </c>
      <c r="E63" s="3" t="s">
        <v>41</v>
      </c>
      <c r="F63">
        <v>0</v>
      </c>
    </row>
    <row r="64" spans="1:6" x14ac:dyDescent="0.25">
      <c r="A64">
        <f t="shared" si="0"/>
        <v>63</v>
      </c>
      <c r="B64">
        <v>35</v>
      </c>
      <c r="C64" t="s">
        <v>5</v>
      </c>
      <c r="D64">
        <v>209</v>
      </c>
      <c r="E64" s="3" t="s">
        <v>11</v>
      </c>
      <c r="F64">
        <v>100</v>
      </c>
    </row>
    <row r="65" spans="1:6" x14ac:dyDescent="0.25">
      <c r="A65">
        <f t="shared" si="0"/>
        <v>64</v>
      </c>
      <c r="B65">
        <v>45</v>
      </c>
      <c r="C65" t="s">
        <v>30</v>
      </c>
      <c r="D65">
        <v>223</v>
      </c>
      <c r="E65" s="3" t="s">
        <v>26</v>
      </c>
      <c r="F65">
        <v>1800</v>
      </c>
    </row>
    <row r="66" spans="1:6" x14ac:dyDescent="0.25">
      <c r="A66">
        <f t="shared" si="0"/>
        <v>65</v>
      </c>
      <c r="B66">
        <v>45</v>
      </c>
      <c r="C66" t="s">
        <v>30</v>
      </c>
      <c r="D66">
        <v>209</v>
      </c>
      <c r="E66" s="3" t="s">
        <v>11</v>
      </c>
      <c r="F66">
        <v>0</v>
      </c>
    </row>
    <row r="67" spans="1:6" x14ac:dyDescent="0.25">
      <c r="A67">
        <f t="shared" ref="A67:A68" si="1">A66+1</f>
        <v>66</v>
      </c>
      <c r="B67">
        <v>55</v>
      </c>
      <c r="C67" t="s">
        <v>25</v>
      </c>
      <c r="D67">
        <v>223</v>
      </c>
      <c r="E67" s="3" t="s">
        <v>26</v>
      </c>
      <c r="F67">
        <v>0</v>
      </c>
    </row>
    <row r="68" spans="1:6" x14ac:dyDescent="0.25">
      <c r="A68">
        <f t="shared" si="1"/>
        <v>67</v>
      </c>
      <c r="B68">
        <v>65</v>
      </c>
      <c r="C68" t="s">
        <v>58</v>
      </c>
      <c r="D68">
        <v>223</v>
      </c>
      <c r="E68" s="3" t="s">
        <v>26</v>
      </c>
      <c r="F6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workbookViewId="0">
      <selection activeCell="B7" sqref="B7"/>
    </sheetView>
  </sheetViews>
  <sheetFormatPr defaultRowHeight="15" x14ac:dyDescent="0.25"/>
  <cols>
    <col min="1" max="1" width="40.42578125" bestFit="1" customWidth="1"/>
  </cols>
  <sheetData>
    <row r="1" spans="1:2" x14ac:dyDescent="0.25">
      <c r="A1" t="s">
        <v>27</v>
      </c>
    </row>
    <row r="2" spans="1:2" x14ac:dyDescent="0.25">
      <c r="A2" t="s">
        <v>46</v>
      </c>
      <c r="B2">
        <v>4080</v>
      </c>
    </row>
    <row r="3" spans="1:2" x14ac:dyDescent="0.25">
      <c r="A3" t="s">
        <v>14</v>
      </c>
      <c r="B3">
        <v>6500</v>
      </c>
    </row>
    <row r="4" spans="1:2" x14ac:dyDescent="0.25">
      <c r="A4" t="s">
        <v>47</v>
      </c>
      <c r="B4">
        <v>2000</v>
      </c>
    </row>
    <row r="5" spans="1:2" x14ac:dyDescent="0.25">
      <c r="A5" t="s">
        <v>48</v>
      </c>
      <c r="B5">
        <v>400</v>
      </c>
    </row>
    <row r="6" spans="1:2" x14ac:dyDescent="0.25">
      <c r="A6" t="s">
        <v>112</v>
      </c>
      <c r="B6">
        <v>750</v>
      </c>
    </row>
    <row r="7" spans="1:2" x14ac:dyDescent="0.25">
      <c r="A7" t="s">
        <v>49</v>
      </c>
      <c r="B7">
        <f>SUM(B2:B6)</f>
        <v>13730</v>
      </c>
    </row>
    <row r="10" spans="1:2" x14ac:dyDescent="0.25">
      <c r="A10" t="s">
        <v>50</v>
      </c>
    </row>
    <row r="11" spans="1:2" x14ac:dyDescent="0.25">
      <c r="A11" t="s">
        <v>51</v>
      </c>
      <c r="B11">
        <v>1975</v>
      </c>
    </row>
    <row r="12" spans="1:2" x14ac:dyDescent="0.25">
      <c r="A12" t="s">
        <v>52</v>
      </c>
      <c r="B12">
        <v>5000</v>
      </c>
    </row>
    <row r="13" spans="1:2" x14ac:dyDescent="0.25">
      <c r="A13" t="s">
        <v>53</v>
      </c>
      <c r="B13">
        <v>35</v>
      </c>
    </row>
    <row r="14" spans="1:2" x14ac:dyDescent="0.25">
      <c r="A14" t="s">
        <v>54</v>
      </c>
      <c r="B14">
        <v>24000</v>
      </c>
    </row>
    <row r="15" spans="1:2" x14ac:dyDescent="0.25">
      <c r="A15" t="s">
        <v>55</v>
      </c>
      <c r="B15">
        <v>4500</v>
      </c>
    </row>
    <row r="16" spans="1:2" x14ac:dyDescent="0.25">
      <c r="A16" t="s">
        <v>19</v>
      </c>
      <c r="B16">
        <v>4000</v>
      </c>
    </row>
    <row r="17" spans="1:2" x14ac:dyDescent="0.25">
      <c r="A17" t="s">
        <v>56</v>
      </c>
      <c r="B17">
        <v>600</v>
      </c>
    </row>
    <row r="18" spans="1:2" x14ac:dyDescent="0.25">
      <c r="A18" t="s">
        <v>49</v>
      </c>
      <c r="B18">
        <f>SUM(B11:B17)</f>
        <v>40110</v>
      </c>
    </row>
    <row r="20" spans="1:2" x14ac:dyDescent="0.25">
      <c r="A20" t="s">
        <v>79</v>
      </c>
    </row>
    <row r="21" spans="1:2" x14ac:dyDescent="0.25">
      <c r="A21" t="s">
        <v>113</v>
      </c>
    </row>
    <row r="22" spans="1:2" x14ac:dyDescent="0.25">
      <c r="A22" t="s">
        <v>114</v>
      </c>
    </row>
    <row r="23" spans="1:2" x14ac:dyDescent="0.25">
      <c r="A23" t="s">
        <v>10</v>
      </c>
    </row>
    <row r="24" spans="1:2" x14ac:dyDescent="0.25">
      <c r="A24" t="s">
        <v>115</v>
      </c>
    </row>
    <row r="25" spans="1:2" x14ac:dyDescent="0.25">
      <c r="A25" t="s">
        <v>116</v>
      </c>
    </row>
    <row r="26" spans="1:2" x14ac:dyDescent="0.25">
      <c r="A26" t="s">
        <v>49</v>
      </c>
    </row>
    <row r="28" spans="1:2" x14ac:dyDescent="0.25">
      <c r="A28" t="s">
        <v>80</v>
      </c>
    </row>
    <row r="29" spans="1:2" x14ac:dyDescent="0.25">
      <c r="A29" t="s">
        <v>113</v>
      </c>
    </row>
    <row r="30" spans="1:2" x14ac:dyDescent="0.25">
      <c r="A30" t="s">
        <v>114</v>
      </c>
    </row>
    <row r="31" spans="1:2" x14ac:dyDescent="0.25">
      <c r="A31" t="s">
        <v>10</v>
      </c>
    </row>
    <row r="32" spans="1:2" x14ac:dyDescent="0.25">
      <c r="A32" t="s">
        <v>115</v>
      </c>
    </row>
    <row r="33" spans="1:1" x14ac:dyDescent="0.25">
      <c r="A33" t="s">
        <v>116</v>
      </c>
    </row>
    <row r="34" spans="1:1" x14ac:dyDescent="0.25">
      <c r="A34" t="s">
        <v>49</v>
      </c>
    </row>
    <row r="36" spans="1:1" x14ac:dyDescent="0.25">
      <c r="A36" t="s">
        <v>81</v>
      </c>
    </row>
    <row r="37" spans="1:1" x14ac:dyDescent="0.25">
      <c r="A37" t="s">
        <v>113</v>
      </c>
    </row>
    <row r="38" spans="1:1" x14ac:dyDescent="0.25">
      <c r="A38" t="s">
        <v>114</v>
      </c>
    </row>
    <row r="39" spans="1:1" x14ac:dyDescent="0.25">
      <c r="A39" t="s">
        <v>10</v>
      </c>
    </row>
    <row r="40" spans="1:1" x14ac:dyDescent="0.25">
      <c r="A40" t="s">
        <v>115</v>
      </c>
    </row>
    <row r="41" spans="1:1" x14ac:dyDescent="0.25">
      <c r="A41" t="s">
        <v>116</v>
      </c>
    </row>
    <row r="42" spans="1:1" x14ac:dyDescent="0.25">
      <c r="A42" t="s">
        <v>117</v>
      </c>
    </row>
    <row r="44" spans="1:1" x14ac:dyDescent="0.25">
      <c r="A44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5"/>
  <sheetViews>
    <sheetView workbookViewId="0">
      <selection activeCell="E109" sqref="E109"/>
    </sheetView>
  </sheetViews>
  <sheetFormatPr defaultRowHeight="15" x14ac:dyDescent="0.25"/>
  <cols>
    <col min="1" max="1" width="8.5703125" bestFit="1" customWidth="1"/>
    <col min="2" max="2" width="29" bestFit="1" customWidth="1"/>
    <col min="4" max="4" width="33.42578125" customWidth="1"/>
    <col min="5" max="5" width="14.42578125" bestFit="1" customWidth="1"/>
  </cols>
  <sheetData>
    <row r="1" spans="1:5" x14ac:dyDescent="0.25">
      <c r="A1" t="s">
        <v>60</v>
      </c>
      <c r="B1" t="s">
        <v>61</v>
      </c>
      <c r="C1" t="s">
        <v>62</v>
      </c>
      <c r="D1" t="s">
        <v>63</v>
      </c>
      <c r="E1" t="s">
        <v>57</v>
      </c>
    </row>
    <row r="2" spans="1:5" x14ac:dyDescent="0.25">
      <c r="A2">
        <v>5</v>
      </c>
      <c r="B2" t="s">
        <v>44</v>
      </c>
      <c r="C2">
        <v>101</v>
      </c>
      <c r="D2" s="3" t="s">
        <v>23</v>
      </c>
      <c r="E2" s="5">
        <v>25000</v>
      </c>
    </row>
    <row r="3" spans="1:5" s="1" customFormat="1" x14ac:dyDescent="0.25">
      <c r="D3" s="4" t="s">
        <v>83</v>
      </c>
      <c r="E3" s="13">
        <f>SUM(E2)</f>
        <v>25000</v>
      </c>
    </row>
    <row r="4" spans="1:5" x14ac:dyDescent="0.25">
      <c r="D4" s="3"/>
      <c r="E4" s="5"/>
    </row>
    <row r="5" spans="1:5" x14ac:dyDescent="0.25">
      <c r="A5">
        <v>5</v>
      </c>
      <c r="B5" t="s">
        <v>44</v>
      </c>
      <c r="C5">
        <v>102</v>
      </c>
      <c r="D5" s="3" t="s">
        <v>24</v>
      </c>
      <c r="E5">
        <v>100</v>
      </c>
    </row>
    <row r="6" spans="1:5" s="1" customFormat="1" x14ac:dyDescent="0.25">
      <c r="D6" s="4" t="s">
        <v>84</v>
      </c>
      <c r="E6" s="1">
        <f>SUM(E5)</f>
        <v>100</v>
      </c>
    </row>
    <row r="7" spans="1:5" x14ac:dyDescent="0.25">
      <c r="D7" s="3"/>
    </row>
    <row r="8" spans="1:5" x14ac:dyDescent="0.25">
      <c r="A8">
        <v>5</v>
      </c>
      <c r="B8" t="s">
        <v>44</v>
      </c>
      <c r="C8">
        <v>103</v>
      </c>
      <c r="D8" s="3" t="s">
        <v>28</v>
      </c>
      <c r="E8">
        <v>0</v>
      </c>
    </row>
    <row r="9" spans="1:5" s="1" customFormat="1" x14ac:dyDescent="0.25">
      <c r="D9" s="4" t="s">
        <v>85</v>
      </c>
      <c r="E9" s="1">
        <f>SUM(E8)</f>
        <v>0</v>
      </c>
    </row>
    <row r="10" spans="1:5" x14ac:dyDescent="0.25">
      <c r="D10" s="3"/>
    </row>
    <row r="11" spans="1:5" x14ac:dyDescent="0.25">
      <c r="A11">
        <v>15</v>
      </c>
      <c r="B11" t="s">
        <v>22</v>
      </c>
      <c r="C11">
        <v>104</v>
      </c>
      <c r="D11" s="3" t="s">
        <v>6</v>
      </c>
      <c r="E11" s="10">
        <v>54000</v>
      </c>
    </row>
    <row r="12" spans="1:5" x14ac:dyDescent="0.25">
      <c r="A12">
        <v>25</v>
      </c>
      <c r="B12" t="s">
        <v>7</v>
      </c>
      <c r="C12">
        <v>104</v>
      </c>
      <c r="D12" s="3" t="s">
        <v>6</v>
      </c>
      <c r="E12" s="10">
        <v>55000</v>
      </c>
    </row>
    <row r="13" spans="1:5" x14ac:dyDescent="0.25">
      <c r="A13">
        <v>35</v>
      </c>
      <c r="B13" t="s">
        <v>5</v>
      </c>
      <c r="C13">
        <v>104</v>
      </c>
      <c r="D13" s="3" t="s">
        <v>6</v>
      </c>
      <c r="E13" s="11">
        <v>34050</v>
      </c>
    </row>
    <row r="14" spans="1:5" x14ac:dyDescent="0.25">
      <c r="A14">
        <v>45</v>
      </c>
      <c r="B14" t="s">
        <v>30</v>
      </c>
      <c r="C14">
        <v>104</v>
      </c>
      <c r="D14" s="3" t="s">
        <v>6</v>
      </c>
      <c r="E14">
        <v>0</v>
      </c>
    </row>
    <row r="15" spans="1:5" s="1" customFormat="1" x14ac:dyDescent="0.25">
      <c r="D15" s="4" t="s">
        <v>87</v>
      </c>
      <c r="E15" s="1">
        <f>SUM(E11:E14)</f>
        <v>143050</v>
      </c>
    </row>
    <row r="16" spans="1:5" x14ac:dyDescent="0.25">
      <c r="D16" s="3"/>
    </row>
    <row r="17" spans="1:5" x14ac:dyDescent="0.25">
      <c r="A17">
        <v>15</v>
      </c>
      <c r="B17" t="s">
        <v>22</v>
      </c>
      <c r="C17">
        <v>105</v>
      </c>
      <c r="D17" s="3" t="s">
        <v>3</v>
      </c>
      <c r="E17" s="10">
        <v>28000</v>
      </c>
    </row>
    <row r="18" spans="1:5" x14ac:dyDescent="0.25">
      <c r="A18">
        <v>25</v>
      </c>
      <c r="B18" t="s">
        <v>7</v>
      </c>
      <c r="C18">
        <v>105</v>
      </c>
      <c r="D18" s="3" t="s">
        <v>3</v>
      </c>
      <c r="E18" s="10">
        <v>16000</v>
      </c>
    </row>
    <row r="19" spans="1:5" x14ac:dyDescent="0.25">
      <c r="A19">
        <v>35</v>
      </c>
      <c r="B19" t="s">
        <v>5</v>
      </c>
      <c r="C19">
        <v>105</v>
      </c>
      <c r="D19" s="3" t="s">
        <v>3</v>
      </c>
      <c r="E19" s="11">
        <v>3000</v>
      </c>
    </row>
    <row r="20" spans="1:5" x14ac:dyDescent="0.25">
      <c r="A20">
        <v>45</v>
      </c>
      <c r="B20" t="s">
        <v>30</v>
      </c>
      <c r="C20">
        <v>105</v>
      </c>
      <c r="D20" s="3" t="s">
        <v>3</v>
      </c>
      <c r="E20">
        <v>0</v>
      </c>
    </row>
    <row r="21" spans="1:5" s="1" customFormat="1" x14ac:dyDescent="0.25">
      <c r="D21" s="4" t="s">
        <v>86</v>
      </c>
      <c r="E21" s="1">
        <f>SUM(E17:E20)</f>
        <v>47000</v>
      </c>
    </row>
    <row r="22" spans="1:5" x14ac:dyDescent="0.25">
      <c r="D22" s="3"/>
    </row>
    <row r="23" spans="1:5" x14ac:dyDescent="0.25">
      <c r="A23">
        <v>15</v>
      </c>
      <c r="B23" t="s">
        <v>22</v>
      </c>
      <c r="C23">
        <v>106</v>
      </c>
      <c r="D23" s="3" t="s">
        <v>4</v>
      </c>
      <c r="E23" s="10">
        <v>5000</v>
      </c>
    </row>
    <row r="24" spans="1:5" x14ac:dyDescent="0.25">
      <c r="A24">
        <v>25</v>
      </c>
      <c r="B24" t="s">
        <v>7</v>
      </c>
      <c r="C24">
        <v>106</v>
      </c>
      <c r="D24" s="3" t="s">
        <v>4</v>
      </c>
      <c r="E24" s="10">
        <v>2500</v>
      </c>
    </row>
    <row r="25" spans="1:5" x14ac:dyDescent="0.25">
      <c r="A25">
        <v>35</v>
      </c>
      <c r="B25" t="s">
        <v>5</v>
      </c>
      <c r="C25">
        <v>106</v>
      </c>
      <c r="D25" s="3" t="s">
        <v>4</v>
      </c>
      <c r="E25" s="10">
        <v>2500</v>
      </c>
    </row>
    <row r="26" spans="1:5" x14ac:dyDescent="0.25">
      <c r="A26">
        <v>45</v>
      </c>
      <c r="B26" t="s">
        <v>30</v>
      </c>
      <c r="C26">
        <v>106</v>
      </c>
      <c r="D26" s="3" t="s">
        <v>4</v>
      </c>
      <c r="E26">
        <v>0</v>
      </c>
    </row>
    <row r="27" spans="1:5" s="1" customFormat="1" x14ac:dyDescent="0.25">
      <c r="D27" s="4" t="s">
        <v>88</v>
      </c>
      <c r="E27" s="1">
        <f>SUM(E23:E26)</f>
        <v>10000</v>
      </c>
    </row>
    <row r="28" spans="1:5" x14ac:dyDescent="0.25">
      <c r="D28" s="3"/>
    </row>
    <row r="29" spans="1:5" x14ac:dyDescent="0.25">
      <c r="A29">
        <v>15</v>
      </c>
      <c r="B29" t="s">
        <v>22</v>
      </c>
      <c r="C29">
        <v>107</v>
      </c>
      <c r="D29" s="3" t="s">
        <v>45</v>
      </c>
      <c r="E29" s="10">
        <v>0</v>
      </c>
    </row>
    <row r="30" spans="1:5" x14ac:dyDescent="0.25">
      <c r="A30">
        <v>25</v>
      </c>
      <c r="B30" t="s">
        <v>7</v>
      </c>
      <c r="C30">
        <v>107</v>
      </c>
      <c r="D30" s="3" t="s">
        <v>45</v>
      </c>
      <c r="E30" s="10">
        <v>0</v>
      </c>
    </row>
    <row r="31" spans="1:5" x14ac:dyDescent="0.25">
      <c r="A31">
        <v>35</v>
      </c>
      <c r="B31" t="s">
        <v>5</v>
      </c>
      <c r="C31">
        <v>107</v>
      </c>
      <c r="D31" s="3" t="s">
        <v>45</v>
      </c>
      <c r="E31" s="11">
        <v>0</v>
      </c>
    </row>
    <row r="32" spans="1:5" x14ac:dyDescent="0.25">
      <c r="A32">
        <v>45</v>
      </c>
      <c r="B32" t="s">
        <v>30</v>
      </c>
      <c r="C32">
        <v>107</v>
      </c>
      <c r="D32" s="3" t="s">
        <v>45</v>
      </c>
      <c r="E32">
        <v>0</v>
      </c>
    </row>
    <row r="33" spans="1:5" s="1" customFormat="1" x14ac:dyDescent="0.25">
      <c r="D33" s="4" t="s">
        <v>89</v>
      </c>
      <c r="E33" s="1">
        <f>SUM(E29:E32)</f>
        <v>0</v>
      </c>
    </row>
    <row r="34" spans="1:5" x14ac:dyDescent="0.25">
      <c r="D34" s="3"/>
    </row>
    <row r="35" spans="1:5" x14ac:dyDescent="0.25">
      <c r="A35">
        <v>55</v>
      </c>
      <c r="B35" t="s">
        <v>25</v>
      </c>
      <c r="C35">
        <v>108</v>
      </c>
      <c r="D35" s="3" t="s">
        <v>26</v>
      </c>
      <c r="E35">
        <v>0</v>
      </c>
    </row>
    <row r="36" spans="1:5" x14ac:dyDescent="0.25">
      <c r="A36">
        <v>65</v>
      </c>
      <c r="B36" t="s">
        <v>0</v>
      </c>
      <c r="C36">
        <v>108</v>
      </c>
      <c r="D36" s="3" t="s">
        <v>26</v>
      </c>
      <c r="E36">
        <v>0</v>
      </c>
    </row>
    <row r="37" spans="1:5" s="1" customFormat="1" x14ac:dyDescent="0.25">
      <c r="D37" s="4" t="s">
        <v>90</v>
      </c>
      <c r="E37" s="1">
        <f>SUM(E35:E36)</f>
        <v>0</v>
      </c>
    </row>
    <row r="38" spans="1:5" s="1" customFormat="1" x14ac:dyDescent="0.25">
      <c r="D38" s="4" t="s">
        <v>70</v>
      </c>
      <c r="E38" s="13">
        <f>SUM(E37,E33,E27,E21,E15,E9,E6,E3)</f>
        <v>225150</v>
      </c>
    </row>
    <row r="39" spans="1:5" x14ac:dyDescent="0.25">
      <c r="D39" s="3"/>
    </row>
    <row r="40" spans="1:5" x14ac:dyDescent="0.25">
      <c r="A40">
        <v>15</v>
      </c>
      <c r="B40" t="s">
        <v>22</v>
      </c>
      <c r="C40">
        <v>201</v>
      </c>
      <c r="D40" s="7" t="s">
        <v>9</v>
      </c>
      <c r="E40">
        <v>36000</v>
      </c>
    </row>
    <row r="41" spans="1:5" x14ac:dyDescent="0.25">
      <c r="A41">
        <v>25</v>
      </c>
      <c r="B41" t="s">
        <v>7</v>
      </c>
      <c r="C41">
        <v>201</v>
      </c>
      <c r="D41" s="7" t="s">
        <v>9</v>
      </c>
      <c r="E41">
        <v>35000</v>
      </c>
    </row>
    <row r="42" spans="1:5" x14ac:dyDescent="0.25">
      <c r="A42">
        <v>35</v>
      </c>
      <c r="B42" t="s">
        <v>5</v>
      </c>
      <c r="C42">
        <v>201</v>
      </c>
      <c r="D42" s="7" t="s">
        <v>9</v>
      </c>
      <c r="E42" s="5">
        <v>26250</v>
      </c>
    </row>
    <row r="43" spans="1:5" s="1" customFormat="1" x14ac:dyDescent="0.25">
      <c r="D43" s="29" t="s">
        <v>91</v>
      </c>
      <c r="E43" s="13">
        <f>SUM(E40:E42)</f>
        <v>97250</v>
      </c>
    </row>
    <row r="44" spans="1:5" x14ac:dyDescent="0.25">
      <c r="D44" s="12"/>
      <c r="E44" s="5"/>
    </row>
    <row r="45" spans="1:5" x14ac:dyDescent="0.25">
      <c r="A45">
        <v>5</v>
      </c>
      <c r="B45" t="s">
        <v>44</v>
      </c>
      <c r="C45">
        <v>202</v>
      </c>
      <c r="D45" s="7" t="s">
        <v>33</v>
      </c>
      <c r="E45" s="11">
        <v>10000</v>
      </c>
    </row>
    <row r="46" spans="1:5" x14ac:dyDescent="0.25">
      <c r="A46">
        <v>15</v>
      </c>
      <c r="B46" t="s">
        <v>22</v>
      </c>
      <c r="C46">
        <v>202</v>
      </c>
      <c r="D46" s="3" t="s">
        <v>33</v>
      </c>
      <c r="E46">
        <v>3000</v>
      </c>
    </row>
    <row r="47" spans="1:5" x14ac:dyDescent="0.25">
      <c r="A47">
        <v>25</v>
      </c>
      <c r="B47" t="s">
        <v>7</v>
      </c>
      <c r="C47">
        <v>202</v>
      </c>
      <c r="D47" s="3" t="s">
        <v>33</v>
      </c>
      <c r="E47">
        <v>2000</v>
      </c>
    </row>
    <row r="48" spans="1:5" x14ac:dyDescent="0.25">
      <c r="A48">
        <v>35</v>
      </c>
      <c r="B48" t="s">
        <v>5</v>
      </c>
      <c r="C48">
        <v>202</v>
      </c>
      <c r="D48" s="3" t="s">
        <v>33</v>
      </c>
      <c r="E48">
        <v>2500</v>
      </c>
    </row>
    <row r="49" spans="1:5" s="1" customFormat="1" x14ac:dyDescent="0.25">
      <c r="D49" s="4" t="s">
        <v>92</v>
      </c>
      <c r="E49" s="13">
        <f>SUM(E45:E48)</f>
        <v>17500</v>
      </c>
    </row>
    <row r="50" spans="1:5" x14ac:dyDescent="0.25">
      <c r="D50" s="3"/>
    </row>
    <row r="51" spans="1:5" x14ac:dyDescent="0.25">
      <c r="A51">
        <v>15</v>
      </c>
      <c r="B51" t="s">
        <v>22</v>
      </c>
      <c r="C51">
        <v>203</v>
      </c>
      <c r="D51" s="3" t="s">
        <v>34</v>
      </c>
      <c r="E51">
        <v>2000</v>
      </c>
    </row>
    <row r="52" spans="1:5" x14ac:dyDescent="0.25">
      <c r="A52">
        <v>25</v>
      </c>
      <c r="B52" t="s">
        <v>7</v>
      </c>
      <c r="C52">
        <v>203</v>
      </c>
      <c r="D52" s="3" t="s">
        <v>34</v>
      </c>
      <c r="E52">
        <v>2000</v>
      </c>
    </row>
    <row r="53" spans="1:5" x14ac:dyDescent="0.25">
      <c r="A53">
        <v>35</v>
      </c>
      <c r="B53" t="s">
        <v>5</v>
      </c>
      <c r="C53">
        <v>203</v>
      </c>
      <c r="D53" s="3" t="s">
        <v>34</v>
      </c>
      <c r="E53">
        <v>2000</v>
      </c>
    </row>
    <row r="54" spans="1:5" s="1" customFormat="1" x14ac:dyDescent="0.25">
      <c r="D54" s="4" t="s">
        <v>93</v>
      </c>
      <c r="E54" s="1">
        <f>SUM(E51:E53)</f>
        <v>6000</v>
      </c>
    </row>
    <row r="55" spans="1:5" x14ac:dyDescent="0.25">
      <c r="D55" s="3"/>
    </row>
    <row r="56" spans="1:5" x14ac:dyDescent="0.25">
      <c r="A56">
        <v>5</v>
      </c>
      <c r="B56" t="s">
        <v>44</v>
      </c>
      <c r="C56">
        <v>204</v>
      </c>
      <c r="D56" s="32" t="s">
        <v>15</v>
      </c>
      <c r="E56" s="33">
        <v>1200</v>
      </c>
    </row>
    <row r="57" spans="1:5" x14ac:dyDescent="0.25">
      <c r="A57">
        <v>15</v>
      </c>
      <c r="B57" t="s">
        <v>22</v>
      </c>
      <c r="C57">
        <v>204</v>
      </c>
      <c r="D57" s="3" t="s">
        <v>15</v>
      </c>
      <c r="E57">
        <v>200</v>
      </c>
    </row>
    <row r="58" spans="1:5" x14ac:dyDescent="0.25">
      <c r="A58">
        <v>25</v>
      </c>
      <c r="B58" t="s">
        <v>7</v>
      </c>
      <c r="C58">
        <v>204</v>
      </c>
      <c r="D58" s="3" t="s">
        <v>15</v>
      </c>
      <c r="E58">
        <v>200</v>
      </c>
    </row>
    <row r="59" spans="1:5" x14ac:dyDescent="0.25">
      <c r="A59">
        <v>35</v>
      </c>
      <c r="B59" t="s">
        <v>5</v>
      </c>
      <c r="C59">
        <v>204</v>
      </c>
      <c r="D59" s="3" t="s">
        <v>15</v>
      </c>
      <c r="E59">
        <v>200</v>
      </c>
    </row>
    <row r="60" spans="1:5" s="1" customFormat="1" x14ac:dyDescent="0.25">
      <c r="D60" s="4" t="s">
        <v>94</v>
      </c>
      <c r="E60" s="1">
        <f>SUM(E56:E59)</f>
        <v>1800</v>
      </c>
    </row>
    <row r="61" spans="1:5" x14ac:dyDescent="0.25">
      <c r="D61" s="3"/>
    </row>
    <row r="62" spans="1:5" x14ac:dyDescent="0.25">
      <c r="A62">
        <v>5</v>
      </c>
      <c r="B62" t="s">
        <v>44</v>
      </c>
      <c r="C62">
        <v>205</v>
      </c>
      <c r="D62" s="3" t="s">
        <v>12</v>
      </c>
      <c r="E62">
        <v>100</v>
      </c>
    </row>
    <row r="63" spans="1:5" x14ac:dyDescent="0.25">
      <c r="A63">
        <v>15</v>
      </c>
      <c r="B63" t="s">
        <v>22</v>
      </c>
      <c r="C63">
        <v>205</v>
      </c>
      <c r="D63" s="3" t="s">
        <v>12</v>
      </c>
      <c r="E63">
        <v>200</v>
      </c>
    </row>
    <row r="64" spans="1:5" x14ac:dyDescent="0.25">
      <c r="A64">
        <v>25</v>
      </c>
      <c r="B64" t="s">
        <v>7</v>
      </c>
      <c r="C64">
        <v>205</v>
      </c>
      <c r="D64" s="3" t="s">
        <v>12</v>
      </c>
      <c r="E64">
        <v>200</v>
      </c>
    </row>
    <row r="65" spans="1:5" x14ac:dyDescent="0.25">
      <c r="A65">
        <v>35</v>
      </c>
      <c r="B65" t="s">
        <v>5</v>
      </c>
      <c r="C65">
        <v>205</v>
      </c>
      <c r="D65" s="3" t="s">
        <v>12</v>
      </c>
      <c r="E65">
        <v>200</v>
      </c>
    </row>
    <row r="66" spans="1:5" s="1" customFormat="1" x14ac:dyDescent="0.25">
      <c r="D66" s="4" t="s">
        <v>95</v>
      </c>
      <c r="E66" s="1">
        <f>SUM(E62:E65)</f>
        <v>700</v>
      </c>
    </row>
    <row r="67" spans="1:5" x14ac:dyDescent="0.25">
      <c r="D67" s="3"/>
    </row>
    <row r="68" spans="1:5" x14ac:dyDescent="0.25">
      <c r="A68">
        <v>5</v>
      </c>
      <c r="B68" t="s">
        <v>44</v>
      </c>
      <c r="C68">
        <v>206</v>
      </c>
      <c r="D68" s="3" t="s">
        <v>16</v>
      </c>
      <c r="E68">
        <v>400</v>
      </c>
    </row>
    <row r="69" spans="1:5" x14ac:dyDescent="0.25">
      <c r="A69">
        <v>15</v>
      </c>
      <c r="B69" t="s">
        <v>22</v>
      </c>
      <c r="C69">
        <v>206</v>
      </c>
      <c r="D69" s="3" t="s">
        <v>16</v>
      </c>
      <c r="E69">
        <v>2000</v>
      </c>
    </row>
    <row r="70" spans="1:5" x14ac:dyDescent="0.25">
      <c r="A70">
        <v>25</v>
      </c>
      <c r="B70" t="s">
        <v>7</v>
      </c>
      <c r="C70">
        <v>206</v>
      </c>
      <c r="D70" s="3" t="s">
        <v>16</v>
      </c>
      <c r="E70">
        <v>2000</v>
      </c>
    </row>
    <row r="71" spans="1:5" x14ac:dyDescent="0.25">
      <c r="A71">
        <v>35</v>
      </c>
      <c r="B71" t="s">
        <v>5</v>
      </c>
      <c r="C71">
        <v>206</v>
      </c>
      <c r="D71" s="3" t="s">
        <v>16</v>
      </c>
      <c r="E71">
        <v>2000</v>
      </c>
    </row>
    <row r="72" spans="1:5" s="1" customFormat="1" x14ac:dyDescent="0.25">
      <c r="D72" s="4" t="s">
        <v>96</v>
      </c>
      <c r="E72" s="1">
        <f>SUM(E68:E71)</f>
        <v>6400</v>
      </c>
    </row>
    <row r="73" spans="1:5" x14ac:dyDescent="0.25">
      <c r="D73" s="3"/>
    </row>
    <row r="74" spans="1:5" x14ac:dyDescent="0.25">
      <c r="A74">
        <v>15</v>
      </c>
      <c r="B74" t="s">
        <v>22</v>
      </c>
      <c r="C74">
        <v>207</v>
      </c>
      <c r="D74" s="3" t="s">
        <v>35</v>
      </c>
      <c r="E74">
        <v>1800</v>
      </c>
    </row>
    <row r="75" spans="1:5" x14ac:dyDescent="0.25">
      <c r="A75">
        <v>25</v>
      </c>
      <c r="B75" t="s">
        <v>7</v>
      </c>
      <c r="C75">
        <v>207</v>
      </c>
      <c r="D75" s="3" t="s">
        <v>35</v>
      </c>
      <c r="E75">
        <v>1500</v>
      </c>
    </row>
    <row r="76" spans="1:5" x14ac:dyDescent="0.25">
      <c r="A76">
        <v>35</v>
      </c>
      <c r="B76" t="s">
        <v>5</v>
      </c>
      <c r="C76">
        <v>207</v>
      </c>
      <c r="D76" s="3" t="s">
        <v>35</v>
      </c>
      <c r="E76">
        <v>1500</v>
      </c>
    </row>
    <row r="77" spans="1:5" s="1" customFormat="1" x14ac:dyDescent="0.25">
      <c r="D77" s="4" t="s">
        <v>97</v>
      </c>
      <c r="E77" s="1">
        <f>SUM(E74:E76)</f>
        <v>4800</v>
      </c>
    </row>
    <row r="78" spans="1:5" x14ac:dyDescent="0.25">
      <c r="D78" s="3"/>
    </row>
    <row r="79" spans="1:5" x14ac:dyDescent="0.25">
      <c r="A79">
        <v>15</v>
      </c>
      <c r="B79" t="s">
        <v>22</v>
      </c>
      <c r="C79">
        <v>208</v>
      </c>
      <c r="D79" s="3" t="s">
        <v>41</v>
      </c>
      <c r="E79">
        <v>11000</v>
      </c>
    </row>
    <row r="80" spans="1:5" x14ac:dyDescent="0.25">
      <c r="A80">
        <v>25</v>
      </c>
      <c r="B80" t="s">
        <v>7</v>
      </c>
      <c r="C80">
        <v>208</v>
      </c>
      <c r="D80" s="3" t="s">
        <v>41</v>
      </c>
      <c r="E80">
        <v>0</v>
      </c>
    </row>
    <row r="81" spans="1:5" x14ac:dyDescent="0.25">
      <c r="A81">
        <v>35</v>
      </c>
      <c r="B81" t="s">
        <v>5</v>
      </c>
      <c r="C81">
        <v>208</v>
      </c>
      <c r="D81" s="3" t="s">
        <v>41</v>
      </c>
      <c r="E81">
        <v>0</v>
      </c>
    </row>
    <row r="82" spans="1:5" s="1" customFormat="1" x14ac:dyDescent="0.25">
      <c r="D82" s="4" t="s">
        <v>98</v>
      </c>
      <c r="E82" s="1">
        <f>SUM(E79:E81)</f>
        <v>11000</v>
      </c>
    </row>
    <row r="83" spans="1:5" x14ac:dyDescent="0.25">
      <c r="D83" s="3"/>
    </row>
    <row r="84" spans="1:5" x14ac:dyDescent="0.25">
      <c r="A84">
        <v>5</v>
      </c>
      <c r="B84" t="s">
        <v>44</v>
      </c>
      <c r="C84">
        <v>209</v>
      </c>
      <c r="D84" s="3" t="s">
        <v>11</v>
      </c>
      <c r="E84">
        <v>0</v>
      </c>
    </row>
    <row r="85" spans="1:5" x14ac:dyDescent="0.25">
      <c r="A85">
        <v>15</v>
      </c>
      <c r="B85" t="s">
        <v>22</v>
      </c>
      <c r="C85">
        <v>209</v>
      </c>
      <c r="D85" s="3" t="s">
        <v>11</v>
      </c>
      <c r="E85">
        <v>100</v>
      </c>
    </row>
    <row r="86" spans="1:5" x14ac:dyDescent="0.25">
      <c r="A86">
        <v>25</v>
      </c>
      <c r="B86" t="s">
        <v>7</v>
      </c>
      <c r="C86">
        <v>209</v>
      </c>
      <c r="D86" s="3" t="s">
        <v>11</v>
      </c>
      <c r="E86">
        <v>100</v>
      </c>
    </row>
    <row r="87" spans="1:5" x14ac:dyDescent="0.25">
      <c r="A87">
        <v>35</v>
      </c>
      <c r="B87" t="s">
        <v>5</v>
      </c>
      <c r="C87">
        <v>209</v>
      </c>
      <c r="D87" s="3" t="s">
        <v>11</v>
      </c>
      <c r="E87">
        <v>100</v>
      </c>
    </row>
    <row r="88" spans="1:5" x14ac:dyDescent="0.25">
      <c r="A88">
        <v>45</v>
      </c>
      <c r="B88" t="s">
        <v>30</v>
      </c>
      <c r="C88">
        <v>209</v>
      </c>
      <c r="D88" s="3" t="s">
        <v>11</v>
      </c>
      <c r="E88">
        <v>0</v>
      </c>
    </row>
    <row r="89" spans="1:5" s="1" customFormat="1" x14ac:dyDescent="0.25">
      <c r="D89" s="4" t="s">
        <v>110</v>
      </c>
      <c r="E89" s="1">
        <f>SUM(E84:E88)</f>
        <v>300</v>
      </c>
    </row>
    <row r="90" spans="1:5" x14ac:dyDescent="0.25">
      <c r="D90" s="3"/>
    </row>
    <row r="91" spans="1:5" x14ac:dyDescent="0.25">
      <c r="A91">
        <v>5</v>
      </c>
      <c r="B91" t="s">
        <v>44</v>
      </c>
      <c r="C91">
        <v>210</v>
      </c>
      <c r="D91" s="3" t="s">
        <v>8</v>
      </c>
      <c r="E91">
        <v>200</v>
      </c>
    </row>
    <row r="92" spans="1:5" s="1" customFormat="1" x14ac:dyDescent="0.25">
      <c r="D92" s="4" t="s">
        <v>99</v>
      </c>
      <c r="E92" s="1">
        <f>SUM(E91)</f>
        <v>200</v>
      </c>
    </row>
    <row r="93" spans="1:5" x14ac:dyDescent="0.25">
      <c r="D93" s="3"/>
    </row>
    <row r="94" spans="1:5" x14ac:dyDescent="0.25">
      <c r="A94">
        <v>5</v>
      </c>
      <c r="B94" t="s">
        <v>44</v>
      </c>
      <c r="C94">
        <v>211</v>
      </c>
      <c r="D94" s="3" t="s">
        <v>13</v>
      </c>
      <c r="E94">
        <v>1700</v>
      </c>
    </row>
    <row r="95" spans="1:5" s="1" customFormat="1" x14ac:dyDescent="0.25">
      <c r="D95" s="4" t="s">
        <v>100</v>
      </c>
      <c r="E95" s="1">
        <f>SUM(E94)</f>
        <v>1700</v>
      </c>
    </row>
    <row r="96" spans="1:5" x14ac:dyDescent="0.25">
      <c r="D96" s="3"/>
    </row>
    <row r="97" spans="1:5" x14ac:dyDescent="0.25">
      <c r="A97">
        <v>5</v>
      </c>
      <c r="B97" t="s">
        <v>44</v>
      </c>
      <c r="C97">
        <v>212</v>
      </c>
      <c r="D97" s="3" t="s">
        <v>36</v>
      </c>
      <c r="E97">
        <v>300</v>
      </c>
    </row>
    <row r="98" spans="1:5" s="1" customFormat="1" x14ac:dyDescent="0.25">
      <c r="D98" s="4" t="s">
        <v>101</v>
      </c>
      <c r="E98" s="1">
        <f>SUM(E97)</f>
        <v>300</v>
      </c>
    </row>
    <row r="99" spans="1:5" x14ac:dyDescent="0.25">
      <c r="D99" s="3"/>
    </row>
    <row r="100" spans="1:5" ht="30" x14ac:dyDescent="0.25">
      <c r="A100">
        <v>5</v>
      </c>
      <c r="B100" t="s">
        <v>44</v>
      </c>
      <c r="C100">
        <v>213</v>
      </c>
      <c r="D100" s="3" t="s">
        <v>37</v>
      </c>
      <c r="E100">
        <v>0</v>
      </c>
    </row>
    <row r="101" spans="1:5" s="1" customFormat="1" x14ac:dyDescent="0.25">
      <c r="D101" s="4" t="s">
        <v>102</v>
      </c>
      <c r="E101" s="1">
        <f>SUM(E100)</f>
        <v>0</v>
      </c>
    </row>
    <row r="102" spans="1:5" x14ac:dyDescent="0.25">
      <c r="D102" s="3"/>
    </row>
    <row r="103" spans="1:5" x14ac:dyDescent="0.25">
      <c r="A103">
        <v>5</v>
      </c>
      <c r="B103" t="s">
        <v>44</v>
      </c>
      <c r="C103">
        <v>214</v>
      </c>
      <c r="D103" s="7" t="s">
        <v>27</v>
      </c>
      <c r="E103">
        <f>'Breakdown of Blue Boxes '!B7</f>
        <v>13730</v>
      </c>
    </row>
    <row r="104" spans="1:5" s="1" customFormat="1" x14ac:dyDescent="0.25">
      <c r="D104" s="29" t="s">
        <v>103</v>
      </c>
      <c r="E104" s="1">
        <f>SUM(E103)</f>
        <v>13730</v>
      </c>
    </row>
    <row r="105" spans="1:5" x14ac:dyDescent="0.25">
      <c r="D105" s="12"/>
    </row>
    <row r="106" spans="1:5" x14ac:dyDescent="0.25">
      <c r="A106">
        <v>5</v>
      </c>
      <c r="B106" t="s">
        <v>44</v>
      </c>
      <c r="C106">
        <v>215</v>
      </c>
      <c r="D106" s="3" t="s">
        <v>17</v>
      </c>
      <c r="E106">
        <v>360</v>
      </c>
    </row>
    <row r="107" spans="1:5" s="1" customFormat="1" x14ac:dyDescent="0.25">
      <c r="D107" s="4" t="s">
        <v>104</v>
      </c>
      <c r="E107" s="1">
        <f>SUM(E106)</f>
        <v>360</v>
      </c>
    </row>
    <row r="108" spans="1:5" x14ac:dyDescent="0.25">
      <c r="D108" s="3"/>
    </row>
    <row r="109" spans="1:5" x14ac:dyDescent="0.25">
      <c r="A109">
        <v>5</v>
      </c>
      <c r="B109" t="s">
        <v>44</v>
      </c>
      <c r="C109">
        <v>217</v>
      </c>
      <c r="D109" s="3" t="s">
        <v>38</v>
      </c>
      <c r="E109" s="10">
        <v>1200</v>
      </c>
    </row>
    <row r="110" spans="1:5" s="1" customFormat="1" x14ac:dyDescent="0.25">
      <c r="D110" s="4" t="s">
        <v>105</v>
      </c>
      <c r="E110" s="31">
        <f>SUM(E109)</f>
        <v>1200</v>
      </c>
    </row>
    <row r="111" spans="1:5" x14ac:dyDescent="0.25">
      <c r="D111" s="3"/>
      <c r="E111" s="30"/>
    </row>
    <row r="112" spans="1:5" x14ac:dyDescent="0.25">
      <c r="A112">
        <v>5</v>
      </c>
      <c r="B112" t="s">
        <v>44</v>
      </c>
      <c r="C112">
        <v>220</v>
      </c>
      <c r="D112" s="3" t="s">
        <v>20</v>
      </c>
      <c r="E112" s="5">
        <v>20000</v>
      </c>
    </row>
    <row r="113" spans="1:5" s="1" customFormat="1" x14ac:dyDescent="0.25">
      <c r="D113" s="4" t="s">
        <v>106</v>
      </c>
      <c r="E113" s="13">
        <f>SUM(E112)</f>
        <v>20000</v>
      </c>
    </row>
    <row r="114" spans="1:5" x14ac:dyDescent="0.25">
      <c r="D114" s="3"/>
      <c r="E114" s="5"/>
    </row>
    <row r="115" spans="1:5" x14ac:dyDescent="0.25">
      <c r="A115">
        <v>5</v>
      </c>
      <c r="B115" t="s">
        <v>44</v>
      </c>
      <c r="C115">
        <v>221</v>
      </c>
      <c r="D115" s="3" t="s">
        <v>42</v>
      </c>
      <c r="E115">
        <v>0</v>
      </c>
    </row>
    <row r="116" spans="1:5" s="1" customFormat="1" x14ac:dyDescent="0.25">
      <c r="D116" s="4" t="s">
        <v>107</v>
      </c>
      <c r="E116" s="1">
        <f>SUM(E115)</f>
        <v>0</v>
      </c>
    </row>
    <row r="117" spans="1:5" x14ac:dyDescent="0.25">
      <c r="D117" s="3"/>
    </row>
    <row r="118" spans="1:5" x14ac:dyDescent="0.25">
      <c r="A118">
        <v>5</v>
      </c>
      <c r="B118" t="s">
        <v>44</v>
      </c>
      <c r="C118">
        <v>222</v>
      </c>
      <c r="D118" s="7" t="s">
        <v>43</v>
      </c>
      <c r="E118">
        <f>'Breakdown of Blue Boxes '!B18</f>
        <v>40110</v>
      </c>
    </row>
    <row r="119" spans="1:5" s="1" customFormat="1" x14ac:dyDescent="0.25">
      <c r="D119" s="4" t="s">
        <v>108</v>
      </c>
      <c r="E119" s="1">
        <f>SUM(E118)</f>
        <v>40110</v>
      </c>
    </row>
    <row r="120" spans="1:5" x14ac:dyDescent="0.25">
      <c r="D120" s="3"/>
    </row>
    <row r="121" spans="1:5" x14ac:dyDescent="0.25">
      <c r="A121">
        <v>45</v>
      </c>
      <c r="B121" t="s">
        <v>30</v>
      </c>
      <c r="C121">
        <v>223</v>
      </c>
      <c r="D121" s="3" t="s">
        <v>26</v>
      </c>
      <c r="E121">
        <v>1800</v>
      </c>
    </row>
    <row r="122" spans="1:5" x14ac:dyDescent="0.25">
      <c r="A122">
        <v>55</v>
      </c>
      <c r="B122" t="s">
        <v>25</v>
      </c>
      <c r="C122">
        <v>223</v>
      </c>
      <c r="D122" s="3" t="s">
        <v>26</v>
      </c>
      <c r="E122">
        <v>0</v>
      </c>
    </row>
    <row r="123" spans="1:5" x14ac:dyDescent="0.25">
      <c r="A123">
        <v>65</v>
      </c>
      <c r="B123" t="s">
        <v>58</v>
      </c>
      <c r="C123">
        <v>223</v>
      </c>
      <c r="D123" s="3" t="s">
        <v>26</v>
      </c>
      <c r="E123">
        <v>0</v>
      </c>
    </row>
    <row r="124" spans="1:5" s="1" customFormat="1" x14ac:dyDescent="0.25">
      <c r="D124" s="4" t="s">
        <v>109</v>
      </c>
      <c r="E124" s="1">
        <f>SUM(E121:E123)</f>
        <v>1800</v>
      </c>
    </row>
    <row r="125" spans="1:5" s="1" customFormat="1" x14ac:dyDescent="0.25">
      <c r="D125" s="4" t="s">
        <v>111</v>
      </c>
      <c r="E125" s="13">
        <f>SUM(E124,E119,E116,E113,E110,E107,E104,E101,E98,E95,E92,E89,E82,E77,E72,E66,E60,E54,E49,E43)</f>
        <v>225150</v>
      </c>
    </row>
  </sheetData>
  <sortState ref="A2:F68">
    <sortCondition ref="C2:C68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opLeftCell="A2" workbookViewId="0">
      <selection activeCell="B6" sqref="B6"/>
    </sheetView>
  </sheetViews>
  <sheetFormatPr defaultRowHeight="15" x14ac:dyDescent="0.25"/>
  <cols>
    <col min="1" max="1" width="30.140625" bestFit="1" customWidth="1"/>
  </cols>
  <sheetData>
    <row r="1" spans="1:2" x14ac:dyDescent="0.25">
      <c r="A1" t="str">
        <f>'Line by Line rollup '!D3</f>
        <v>DUES TOTAL</v>
      </c>
      <c r="B1">
        <f>'Line by Line rollup '!E3</f>
        <v>25000</v>
      </c>
    </row>
    <row r="2" spans="1:2" x14ac:dyDescent="0.25">
      <c r="A2" t="str">
        <f>'Line by Line rollup '!D6</f>
        <v>INTEREST TOTAL</v>
      </c>
      <c r="B2">
        <f>'Line by Line rollup '!E6</f>
        <v>100</v>
      </c>
    </row>
    <row r="3" spans="1:2" x14ac:dyDescent="0.25">
      <c r="A3" t="str">
        <f>'Line by Line rollup '!D9</f>
        <v>MISCELLANEOUS INCOME TOTAL</v>
      </c>
      <c r="B3">
        <f>'Line by Line rollup '!E9</f>
        <v>0</v>
      </c>
    </row>
    <row r="4" spans="1:2" x14ac:dyDescent="0.25">
      <c r="A4" t="str">
        <f>'Line by Line rollup '!D15</f>
        <v xml:space="preserve">VENDORS TOTAL </v>
      </c>
      <c r="B4">
        <f>'Line by Line rollup '!E15</f>
        <v>143050</v>
      </c>
    </row>
    <row r="5" spans="1:2" x14ac:dyDescent="0.25">
      <c r="A5" t="str">
        <f>'Line by Line rollup '!D21</f>
        <v>ATTENDEES TOTAL</v>
      </c>
      <c r="B5">
        <f>'Line by Line rollup '!E21</f>
        <v>47000</v>
      </c>
    </row>
    <row r="6" spans="1:2" x14ac:dyDescent="0.25">
      <c r="A6" t="str">
        <f>'Line by Line rollup '!D27</f>
        <v>SCHOLARSHIP INCOME TOTAL</v>
      </c>
      <c r="B6">
        <f>'Line by Line rollup '!E27</f>
        <v>10000</v>
      </c>
    </row>
    <row r="7" spans="1:2" x14ac:dyDescent="0.25">
      <c r="A7" t="str">
        <f>'Line by Line rollup '!D33</f>
        <v>EVENT SPONSOR INCOME TOTAL</v>
      </c>
      <c r="B7">
        <f>'Line by Line rollup '!E33</f>
        <v>0</v>
      </c>
    </row>
    <row r="8" spans="1:2" x14ac:dyDescent="0.25">
      <c r="A8" t="str">
        <f>'Line by Line rollup '!D37</f>
        <v>GENERAL INCOME TOTAL</v>
      </c>
      <c r="B8">
        <f>'Line by Line rollup '!E37</f>
        <v>0</v>
      </c>
    </row>
    <row r="9" spans="1:2" x14ac:dyDescent="0.25">
      <c r="A9" t="str">
        <f>'Line by Line rollup '!D38</f>
        <v>TOTAL INCOME</v>
      </c>
      <c r="B9">
        <f>'Line by Line rollup '!E38</f>
        <v>225150</v>
      </c>
    </row>
    <row r="11" spans="1:2" x14ac:dyDescent="0.25">
      <c r="A11" t="str">
        <f>'Line by Line rollup '!D43</f>
        <v>HOTEL INVOICE TOTAL</v>
      </c>
      <c r="B11">
        <f>'Line by Line rollup '!E43</f>
        <v>97250</v>
      </c>
    </row>
    <row r="12" spans="1:2" x14ac:dyDescent="0.25">
      <c r="A12" t="str">
        <f>'Line by Line rollup '!D49</f>
        <v>TRAVEL BOARD MEMBERS TOTAL</v>
      </c>
      <c r="B12">
        <f>'Line by Line rollup '!E49</f>
        <v>17500</v>
      </c>
    </row>
    <row r="13" spans="1:2" x14ac:dyDescent="0.25">
      <c r="A13" t="str">
        <f>'Line by Line rollup '!D54</f>
        <v>SPEAKERS FEES TOTAL</v>
      </c>
      <c r="B13">
        <f>'Line by Line rollup '!E54</f>
        <v>6000</v>
      </c>
    </row>
    <row r="14" spans="1:2" x14ac:dyDescent="0.25">
      <c r="A14" t="str">
        <f>'Line by Line rollup '!D60</f>
        <v>EQUIPMENT TOTAL</v>
      </c>
      <c r="B14">
        <f>'Line by Line rollup '!E60</f>
        <v>1800</v>
      </c>
    </row>
    <row r="15" spans="1:2" x14ac:dyDescent="0.25">
      <c r="A15" t="str">
        <f>'Line by Line rollup '!D66</f>
        <v>POSTAGE TOTAL</v>
      </c>
      <c r="B15">
        <f>'Line by Line rollup '!E66</f>
        <v>700</v>
      </c>
    </row>
    <row r="16" spans="1:2" x14ac:dyDescent="0.25">
      <c r="A16" t="str">
        <f>'Line by Line rollup '!D72</f>
        <v>SUPPLIES TOTAL</v>
      </c>
      <c r="B16">
        <f>'Line by Line rollup '!E72</f>
        <v>6400</v>
      </c>
    </row>
    <row r="17" spans="1:2" x14ac:dyDescent="0.25">
      <c r="A17" t="str">
        <f>'Line by Line rollup '!D77</f>
        <v>GIVEAWAYS TOTAL</v>
      </c>
      <c r="B17">
        <f>'Line by Line rollup '!E77</f>
        <v>4800</v>
      </c>
    </row>
    <row r="18" spans="1:2" x14ac:dyDescent="0.25">
      <c r="A18" t="str">
        <f>'Line by Line rollup '!D82</f>
        <v>2ND EVENING TOTAL</v>
      </c>
      <c r="B18">
        <f>'Line by Line rollup '!E82</f>
        <v>11000</v>
      </c>
    </row>
    <row r="19" spans="1:2" x14ac:dyDescent="0.25">
      <c r="A19" t="str">
        <f>'Line by Line rollup '!D89</f>
        <v>MISCELLANEOUS EXPENSES TOTAL</v>
      </c>
      <c r="B19">
        <f>'Line by Line rollup '!E89</f>
        <v>300</v>
      </c>
    </row>
    <row r="20" spans="1:2" x14ac:dyDescent="0.25">
      <c r="A20" t="str">
        <f>'Line by Line rollup '!D92</f>
        <v>GIFTS TOTAL</v>
      </c>
      <c r="B20">
        <f>'Line by Line rollup '!E92</f>
        <v>200</v>
      </c>
    </row>
    <row r="21" spans="1:2" x14ac:dyDescent="0.25">
      <c r="A21" t="str">
        <f>'Line by Line rollup '!D95</f>
        <v>INSURANCE TOTAL</v>
      </c>
      <c r="B21">
        <f>'Line by Line rollup '!E95</f>
        <v>1700</v>
      </c>
    </row>
    <row r="22" spans="1:2" x14ac:dyDescent="0.25">
      <c r="A22" t="str">
        <f>'Line by Line rollup '!D98</f>
        <v xml:space="preserve">BANK CHARGES TOTAL </v>
      </c>
      <c r="B22">
        <f>'Line by Line rollup '!E98</f>
        <v>300</v>
      </c>
    </row>
    <row r="23" spans="1:2" x14ac:dyDescent="0.25">
      <c r="A23" t="str">
        <f>'Line by Line rollup '!D101</f>
        <v>DUES NON NIGP TOTAL</v>
      </c>
      <c r="B23">
        <f>'Line by Line rollup '!E101</f>
        <v>0</v>
      </c>
    </row>
    <row r="24" spans="1:2" x14ac:dyDescent="0.25">
      <c r="A24" t="str">
        <f>'Line by Line rollup '!D104</f>
        <v>NIGP TOTAL</v>
      </c>
      <c r="B24">
        <f>'Line by Line rollup '!E104</f>
        <v>13730</v>
      </c>
    </row>
    <row r="25" spans="1:2" x14ac:dyDescent="0.25">
      <c r="A25" t="str">
        <f>'Line by Line rollup '!D107</f>
        <v>ADVERTISING TOTAL</v>
      </c>
      <c r="B25">
        <f>'Line by Line rollup '!E107</f>
        <v>360</v>
      </c>
    </row>
    <row r="26" spans="1:2" x14ac:dyDescent="0.25">
      <c r="A26" t="str">
        <f>'Line by Line rollup '!D110</f>
        <v xml:space="preserve">BOARD MEETINGS TOTAL </v>
      </c>
      <c r="B26">
        <f>'Line by Line rollup '!E110</f>
        <v>1200</v>
      </c>
    </row>
    <row r="27" spans="1:2" x14ac:dyDescent="0.25">
      <c r="A27" t="str">
        <f>'Line by Line rollup '!D113</f>
        <v>SCHOLARSHIPS TOTAL</v>
      </c>
      <c r="B27">
        <f>'Line by Line rollup '!E113</f>
        <v>20000</v>
      </c>
    </row>
    <row r="28" spans="1:2" x14ac:dyDescent="0.25">
      <c r="A28" t="str">
        <f>'Line by Line rollup '!D116</f>
        <v xml:space="preserve">RETREAT TOTAL </v>
      </c>
      <c r="B28">
        <f>'Line by Line rollup '!E116</f>
        <v>0</v>
      </c>
    </row>
    <row r="29" spans="1:2" x14ac:dyDescent="0.25">
      <c r="A29" t="str">
        <f>'Line by Line rollup '!D119</f>
        <v>PROFESSIONAL FEES TOTAL</v>
      </c>
      <c r="B29">
        <f>'Line by Line rollup '!E119</f>
        <v>40110</v>
      </c>
    </row>
    <row r="30" spans="1:2" x14ac:dyDescent="0.25">
      <c r="A30" t="str">
        <f>'Line by Line rollup '!D124</f>
        <v>GENERAL EXPENSES TOTAL</v>
      </c>
      <c r="B30">
        <f>'Line by Line rollup '!E124</f>
        <v>1800</v>
      </c>
    </row>
    <row r="31" spans="1:2" x14ac:dyDescent="0.25">
      <c r="A31" t="str">
        <f>'Line by Line rollup '!D125</f>
        <v>EXPENSES TOTAL</v>
      </c>
      <c r="B31">
        <f>'Line by Line rollup '!E125</f>
        <v>225150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topLeftCell="A54" workbookViewId="0">
      <selection activeCell="J33" sqref="J33"/>
    </sheetView>
  </sheetViews>
  <sheetFormatPr defaultRowHeight="15" x14ac:dyDescent="0.25"/>
  <cols>
    <col min="1" max="1" width="8.5703125" bestFit="1" customWidth="1"/>
    <col min="2" max="2" width="29" bestFit="1" customWidth="1"/>
    <col min="3" max="3" width="5.140625" bestFit="1" customWidth="1"/>
    <col min="4" max="4" width="34.28515625" customWidth="1"/>
    <col min="5" max="5" width="14.42578125" bestFit="1" customWidth="1"/>
  </cols>
  <sheetData>
    <row r="1" spans="1:5" s="1" customFormat="1" x14ac:dyDescent="0.25">
      <c r="A1" s="1" t="s">
        <v>60</v>
      </c>
      <c r="B1" s="1" t="s">
        <v>61</v>
      </c>
      <c r="C1" s="1" t="s">
        <v>62</v>
      </c>
      <c r="D1" s="1" t="s">
        <v>63</v>
      </c>
      <c r="E1" s="1" t="s">
        <v>57</v>
      </c>
    </row>
    <row r="2" spans="1:5" x14ac:dyDescent="0.25">
      <c r="A2">
        <v>5</v>
      </c>
      <c r="B2" t="s">
        <v>44</v>
      </c>
      <c r="C2">
        <v>101</v>
      </c>
      <c r="D2" s="3" t="s">
        <v>23</v>
      </c>
      <c r="E2" s="5">
        <v>25000</v>
      </c>
    </row>
    <row r="3" spans="1:5" x14ac:dyDescent="0.25">
      <c r="A3">
        <v>5</v>
      </c>
      <c r="B3" t="s">
        <v>44</v>
      </c>
      <c r="C3">
        <v>102</v>
      </c>
      <c r="D3" s="3" t="s">
        <v>24</v>
      </c>
      <c r="E3">
        <v>100</v>
      </c>
    </row>
    <row r="4" spans="1:5" x14ac:dyDescent="0.25">
      <c r="A4">
        <v>5</v>
      </c>
      <c r="B4" t="s">
        <v>44</v>
      </c>
      <c r="C4">
        <v>103</v>
      </c>
      <c r="D4" s="3" t="s">
        <v>28</v>
      </c>
      <c r="E4">
        <v>0</v>
      </c>
    </row>
    <row r="5" spans="1:5" s="1" customFormat="1" x14ac:dyDescent="0.25">
      <c r="B5" s="1" t="s">
        <v>64</v>
      </c>
      <c r="D5" s="4"/>
      <c r="E5" s="13">
        <f>SUM(E2:E4)</f>
        <v>25100</v>
      </c>
    </row>
    <row r="6" spans="1:5" x14ac:dyDescent="0.25">
      <c r="D6" s="3"/>
    </row>
    <row r="7" spans="1:5" x14ac:dyDescent="0.25">
      <c r="A7">
        <v>15</v>
      </c>
      <c r="B7" t="s">
        <v>22</v>
      </c>
      <c r="C7">
        <v>104</v>
      </c>
      <c r="D7" s="3" t="s">
        <v>6</v>
      </c>
      <c r="E7" s="10">
        <v>54000</v>
      </c>
    </row>
    <row r="8" spans="1:5" x14ac:dyDescent="0.25">
      <c r="A8">
        <v>15</v>
      </c>
      <c r="B8" t="s">
        <v>22</v>
      </c>
      <c r="C8">
        <v>105</v>
      </c>
      <c r="D8" s="3" t="s">
        <v>3</v>
      </c>
      <c r="E8" s="10">
        <v>28000</v>
      </c>
    </row>
    <row r="9" spans="1:5" x14ac:dyDescent="0.25">
      <c r="A9">
        <v>15</v>
      </c>
      <c r="B9" t="s">
        <v>22</v>
      </c>
      <c r="C9">
        <v>106</v>
      </c>
      <c r="D9" s="3" t="s">
        <v>4</v>
      </c>
      <c r="E9" s="10">
        <v>5000</v>
      </c>
    </row>
    <row r="10" spans="1:5" x14ac:dyDescent="0.25">
      <c r="A10">
        <v>15</v>
      </c>
      <c r="B10" t="s">
        <v>22</v>
      </c>
      <c r="C10">
        <v>107</v>
      </c>
      <c r="D10" s="3" t="s">
        <v>45</v>
      </c>
      <c r="E10" s="10">
        <v>0</v>
      </c>
    </row>
    <row r="11" spans="1:5" s="1" customFormat="1" x14ac:dyDescent="0.25">
      <c r="B11" s="1" t="s">
        <v>65</v>
      </c>
      <c r="D11" s="4"/>
      <c r="E11" s="14">
        <f>SUM(E7:E10)</f>
        <v>87000</v>
      </c>
    </row>
    <row r="12" spans="1:5" x14ac:dyDescent="0.25">
      <c r="D12" s="3"/>
      <c r="E12" s="10"/>
    </row>
    <row r="13" spans="1:5" x14ac:dyDescent="0.25">
      <c r="A13">
        <v>25</v>
      </c>
      <c r="B13" t="s">
        <v>7</v>
      </c>
      <c r="C13">
        <v>104</v>
      </c>
      <c r="D13" s="3" t="s">
        <v>6</v>
      </c>
      <c r="E13" s="10">
        <v>55000</v>
      </c>
    </row>
    <row r="14" spans="1:5" x14ac:dyDescent="0.25">
      <c r="A14">
        <v>25</v>
      </c>
      <c r="B14" t="s">
        <v>7</v>
      </c>
      <c r="C14">
        <v>105</v>
      </c>
      <c r="D14" s="3" t="s">
        <v>3</v>
      </c>
      <c r="E14" s="10">
        <v>16000</v>
      </c>
    </row>
    <row r="15" spans="1:5" x14ac:dyDescent="0.25">
      <c r="A15">
        <v>25</v>
      </c>
      <c r="B15" t="s">
        <v>7</v>
      </c>
      <c r="C15">
        <v>106</v>
      </c>
      <c r="D15" s="3" t="s">
        <v>4</v>
      </c>
      <c r="E15" s="10">
        <v>2500</v>
      </c>
    </row>
    <row r="16" spans="1:5" x14ac:dyDescent="0.25">
      <c r="A16">
        <v>25</v>
      </c>
      <c r="B16" t="s">
        <v>7</v>
      </c>
      <c r="C16">
        <v>107</v>
      </c>
      <c r="D16" s="3" t="s">
        <v>45</v>
      </c>
      <c r="E16" s="10">
        <v>0</v>
      </c>
    </row>
    <row r="17" spans="1:5" s="1" customFormat="1" x14ac:dyDescent="0.25">
      <c r="B17" s="1" t="s">
        <v>66</v>
      </c>
      <c r="D17" s="4"/>
      <c r="E17" s="14">
        <f>SUM(E13:E16)</f>
        <v>73500</v>
      </c>
    </row>
    <row r="18" spans="1:5" x14ac:dyDescent="0.25">
      <c r="D18" s="3"/>
      <c r="E18" s="10"/>
    </row>
    <row r="19" spans="1:5" x14ac:dyDescent="0.25">
      <c r="A19">
        <v>35</v>
      </c>
      <c r="B19" t="s">
        <v>5</v>
      </c>
      <c r="C19">
        <v>104</v>
      </c>
      <c r="D19" s="3" t="s">
        <v>6</v>
      </c>
      <c r="E19" s="11">
        <v>34050</v>
      </c>
    </row>
    <row r="20" spans="1:5" x14ac:dyDescent="0.25">
      <c r="A20">
        <v>35</v>
      </c>
      <c r="B20" t="s">
        <v>5</v>
      </c>
      <c r="C20">
        <v>105</v>
      </c>
      <c r="D20" s="3" t="s">
        <v>3</v>
      </c>
      <c r="E20" s="11">
        <v>3000</v>
      </c>
    </row>
    <row r="21" spans="1:5" x14ac:dyDescent="0.25">
      <c r="A21">
        <v>35</v>
      </c>
      <c r="B21" t="s">
        <v>5</v>
      </c>
      <c r="C21">
        <v>106</v>
      </c>
      <c r="D21" s="3" t="s">
        <v>4</v>
      </c>
      <c r="E21" s="10">
        <v>2500</v>
      </c>
    </row>
    <row r="22" spans="1:5" x14ac:dyDescent="0.25">
      <c r="A22">
        <v>35</v>
      </c>
      <c r="B22" t="s">
        <v>5</v>
      </c>
      <c r="C22">
        <v>107</v>
      </c>
      <c r="D22" s="3" t="s">
        <v>45</v>
      </c>
      <c r="E22" s="11">
        <v>0</v>
      </c>
    </row>
    <row r="23" spans="1:5" s="1" customFormat="1" x14ac:dyDescent="0.25">
      <c r="B23" s="1" t="s">
        <v>67</v>
      </c>
      <c r="D23" s="4"/>
      <c r="E23" s="15">
        <f>SUM(E19:E22)</f>
        <v>39550</v>
      </c>
    </row>
    <row r="24" spans="1:5" x14ac:dyDescent="0.25">
      <c r="D24" s="3"/>
      <c r="E24" s="11"/>
    </row>
    <row r="25" spans="1:5" x14ac:dyDescent="0.25">
      <c r="A25">
        <v>45</v>
      </c>
      <c r="B25" t="s">
        <v>30</v>
      </c>
      <c r="C25">
        <v>104</v>
      </c>
      <c r="D25" s="3" t="s">
        <v>6</v>
      </c>
      <c r="E25">
        <v>0</v>
      </c>
    </row>
    <row r="26" spans="1:5" x14ac:dyDescent="0.25">
      <c r="A26">
        <v>45</v>
      </c>
      <c r="B26" t="s">
        <v>30</v>
      </c>
      <c r="C26">
        <v>105</v>
      </c>
      <c r="D26" s="3" t="s">
        <v>3</v>
      </c>
      <c r="E26">
        <v>0</v>
      </c>
    </row>
    <row r="27" spans="1:5" x14ac:dyDescent="0.25">
      <c r="A27">
        <v>45</v>
      </c>
      <c r="B27" t="s">
        <v>30</v>
      </c>
      <c r="C27">
        <v>106</v>
      </c>
      <c r="D27" s="3" t="s">
        <v>4</v>
      </c>
      <c r="E27" s="10">
        <v>0</v>
      </c>
    </row>
    <row r="28" spans="1:5" x14ac:dyDescent="0.25">
      <c r="A28">
        <v>45</v>
      </c>
      <c r="B28" t="s">
        <v>30</v>
      </c>
      <c r="C28">
        <v>107</v>
      </c>
      <c r="D28" s="3" t="s">
        <v>45</v>
      </c>
      <c r="E28">
        <v>0</v>
      </c>
    </row>
    <row r="29" spans="1:5" s="1" customFormat="1" x14ac:dyDescent="0.25">
      <c r="B29" s="1" t="s">
        <v>68</v>
      </c>
      <c r="D29" s="4"/>
      <c r="E29" s="1">
        <f>SUM(E25:E28)</f>
        <v>0</v>
      </c>
    </row>
    <row r="30" spans="1:5" x14ac:dyDescent="0.25">
      <c r="D30" s="3"/>
    </row>
    <row r="31" spans="1:5" x14ac:dyDescent="0.25">
      <c r="A31">
        <v>55</v>
      </c>
      <c r="B31" t="s">
        <v>25</v>
      </c>
      <c r="C31">
        <v>108</v>
      </c>
      <c r="D31" s="3" t="s">
        <v>26</v>
      </c>
      <c r="E31">
        <v>0</v>
      </c>
    </row>
    <row r="32" spans="1:5" s="1" customFormat="1" x14ac:dyDescent="0.25">
      <c r="B32" s="1" t="s">
        <v>69</v>
      </c>
      <c r="D32" s="4"/>
      <c r="E32" s="1">
        <v>0</v>
      </c>
    </row>
    <row r="33" spans="1:5" x14ac:dyDescent="0.25">
      <c r="D33" s="3"/>
    </row>
    <row r="34" spans="1:5" x14ac:dyDescent="0.25">
      <c r="A34">
        <v>65</v>
      </c>
      <c r="B34" t="s">
        <v>0</v>
      </c>
      <c r="C34">
        <v>108</v>
      </c>
      <c r="D34" s="3" t="s">
        <v>26</v>
      </c>
      <c r="E34">
        <v>0</v>
      </c>
    </row>
    <row r="35" spans="1:5" s="1" customFormat="1" x14ac:dyDescent="0.25">
      <c r="B35" s="1" t="s">
        <v>1</v>
      </c>
      <c r="D35" s="4"/>
      <c r="E35" s="1">
        <v>0</v>
      </c>
    </row>
    <row r="36" spans="1:5" s="1" customFormat="1" x14ac:dyDescent="0.25">
      <c r="B36" s="1" t="s">
        <v>70</v>
      </c>
      <c r="D36" s="4"/>
      <c r="E36" s="13">
        <f>SUM(E5,E11,E17,E23,E29,E32,E35)</f>
        <v>225150</v>
      </c>
    </row>
    <row r="37" spans="1:5" x14ac:dyDescent="0.25">
      <c r="D37" s="3"/>
    </row>
    <row r="38" spans="1:5" x14ac:dyDescent="0.25">
      <c r="A38">
        <v>5</v>
      </c>
      <c r="B38" t="s">
        <v>44</v>
      </c>
      <c r="C38">
        <v>204</v>
      </c>
      <c r="D38" s="32" t="s">
        <v>15</v>
      </c>
      <c r="E38" s="33">
        <v>1200</v>
      </c>
    </row>
    <row r="39" spans="1:5" x14ac:dyDescent="0.25">
      <c r="A39">
        <v>5</v>
      </c>
      <c r="B39" t="s">
        <v>44</v>
      </c>
      <c r="C39">
        <v>205</v>
      </c>
      <c r="D39" s="3" t="s">
        <v>12</v>
      </c>
      <c r="E39">
        <v>100</v>
      </c>
    </row>
    <row r="40" spans="1:5" x14ac:dyDescent="0.25">
      <c r="A40">
        <v>5</v>
      </c>
      <c r="B40" t="s">
        <v>44</v>
      </c>
      <c r="C40">
        <v>206</v>
      </c>
      <c r="D40" s="3" t="s">
        <v>16</v>
      </c>
      <c r="E40">
        <v>400</v>
      </c>
    </row>
    <row r="41" spans="1:5" x14ac:dyDescent="0.25">
      <c r="A41">
        <v>5</v>
      </c>
      <c r="B41" t="s">
        <v>44</v>
      </c>
      <c r="C41">
        <v>202</v>
      </c>
      <c r="D41" s="7" t="s">
        <v>33</v>
      </c>
      <c r="E41" s="11">
        <v>10000</v>
      </c>
    </row>
    <row r="42" spans="1:5" x14ac:dyDescent="0.25">
      <c r="A42">
        <v>5</v>
      </c>
      <c r="B42" t="s">
        <v>44</v>
      </c>
      <c r="C42">
        <v>209</v>
      </c>
      <c r="D42" s="3" t="s">
        <v>11</v>
      </c>
      <c r="E42">
        <v>0</v>
      </c>
    </row>
    <row r="43" spans="1:5" x14ac:dyDescent="0.25">
      <c r="A43">
        <v>5</v>
      </c>
      <c r="B43" t="s">
        <v>44</v>
      </c>
      <c r="C43">
        <v>210</v>
      </c>
      <c r="D43" s="3" t="s">
        <v>8</v>
      </c>
      <c r="E43">
        <v>200</v>
      </c>
    </row>
    <row r="44" spans="1:5" x14ac:dyDescent="0.25">
      <c r="A44">
        <v>5</v>
      </c>
      <c r="B44" t="s">
        <v>44</v>
      </c>
      <c r="C44">
        <v>211</v>
      </c>
      <c r="D44" s="3" t="s">
        <v>13</v>
      </c>
      <c r="E44">
        <v>1700</v>
      </c>
    </row>
    <row r="45" spans="1:5" x14ac:dyDescent="0.25">
      <c r="A45">
        <v>5</v>
      </c>
      <c r="B45" t="s">
        <v>44</v>
      </c>
      <c r="C45">
        <v>212</v>
      </c>
      <c r="D45" s="3" t="s">
        <v>36</v>
      </c>
      <c r="E45">
        <v>300</v>
      </c>
    </row>
    <row r="46" spans="1:5" ht="30" x14ac:dyDescent="0.25">
      <c r="A46">
        <v>5</v>
      </c>
      <c r="B46" t="s">
        <v>44</v>
      </c>
      <c r="C46">
        <v>213</v>
      </c>
      <c r="D46" s="3" t="s">
        <v>37</v>
      </c>
      <c r="E46">
        <v>0</v>
      </c>
    </row>
    <row r="47" spans="1:5" x14ac:dyDescent="0.25">
      <c r="A47">
        <v>5</v>
      </c>
      <c r="B47" t="s">
        <v>44</v>
      </c>
      <c r="C47">
        <v>214</v>
      </c>
      <c r="D47" s="7" t="s">
        <v>27</v>
      </c>
      <c r="E47">
        <f>'Breakdown of Blue Boxes '!B7</f>
        <v>13730</v>
      </c>
    </row>
    <row r="48" spans="1:5" x14ac:dyDescent="0.25">
      <c r="A48">
        <v>5</v>
      </c>
      <c r="B48" t="s">
        <v>44</v>
      </c>
      <c r="C48">
        <v>215</v>
      </c>
      <c r="D48" s="3" t="s">
        <v>17</v>
      </c>
      <c r="E48">
        <v>360</v>
      </c>
    </row>
    <row r="49" spans="1:5" x14ac:dyDescent="0.25">
      <c r="A49">
        <v>5</v>
      </c>
      <c r="B49" t="s">
        <v>44</v>
      </c>
      <c r="C49">
        <v>217</v>
      </c>
      <c r="D49" s="3" t="s">
        <v>38</v>
      </c>
      <c r="E49" s="10">
        <v>1200</v>
      </c>
    </row>
    <row r="50" spans="1:5" x14ac:dyDescent="0.25">
      <c r="A50">
        <v>5</v>
      </c>
      <c r="B50" t="s">
        <v>44</v>
      </c>
      <c r="C50">
        <v>220</v>
      </c>
      <c r="D50" s="3" t="s">
        <v>20</v>
      </c>
      <c r="E50" s="5">
        <v>20000</v>
      </c>
    </row>
    <row r="51" spans="1:5" x14ac:dyDescent="0.25">
      <c r="A51">
        <v>5</v>
      </c>
      <c r="B51" t="s">
        <v>44</v>
      </c>
      <c r="C51">
        <v>221</v>
      </c>
      <c r="D51" s="3" t="s">
        <v>42</v>
      </c>
      <c r="E51">
        <v>0</v>
      </c>
    </row>
    <row r="52" spans="1:5" x14ac:dyDescent="0.25">
      <c r="A52">
        <v>5</v>
      </c>
      <c r="B52" t="s">
        <v>44</v>
      </c>
      <c r="C52">
        <v>222</v>
      </c>
      <c r="D52" s="7" t="s">
        <v>43</v>
      </c>
      <c r="E52">
        <f>'Breakdown of Blue Boxes '!B18</f>
        <v>40110</v>
      </c>
    </row>
    <row r="53" spans="1:5" s="1" customFormat="1" x14ac:dyDescent="0.25">
      <c r="B53" s="1" t="s">
        <v>71</v>
      </c>
      <c r="D53" s="4"/>
      <c r="E53" s="1">
        <f>SUM(E38:E52)</f>
        <v>89300</v>
      </c>
    </row>
    <row r="54" spans="1:5" x14ac:dyDescent="0.25">
      <c r="D54" s="3"/>
    </row>
    <row r="55" spans="1:5" x14ac:dyDescent="0.25">
      <c r="A55">
        <v>15</v>
      </c>
      <c r="B55" t="s">
        <v>22</v>
      </c>
      <c r="C55">
        <v>201</v>
      </c>
      <c r="D55" s="7" t="s">
        <v>9</v>
      </c>
      <c r="E55">
        <v>36000</v>
      </c>
    </row>
    <row r="56" spans="1:5" x14ac:dyDescent="0.25">
      <c r="A56">
        <v>15</v>
      </c>
      <c r="B56" t="s">
        <v>22</v>
      </c>
      <c r="C56">
        <v>202</v>
      </c>
      <c r="D56" s="3" t="s">
        <v>33</v>
      </c>
      <c r="E56">
        <v>3000</v>
      </c>
    </row>
    <row r="57" spans="1:5" x14ac:dyDescent="0.25">
      <c r="A57">
        <v>15</v>
      </c>
      <c r="B57" t="s">
        <v>22</v>
      </c>
      <c r="C57">
        <v>203</v>
      </c>
      <c r="D57" s="3" t="s">
        <v>34</v>
      </c>
      <c r="E57">
        <v>2000</v>
      </c>
    </row>
    <row r="58" spans="1:5" x14ac:dyDescent="0.25">
      <c r="A58">
        <v>15</v>
      </c>
      <c r="B58" t="s">
        <v>22</v>
      </c>
      <c r="C58">
        <v>204</v>
      </c>
      <c r="D58" s="3" t="s">
        <v>15</v>
      </c>
      <c r="E58">
        <v>200</v>
      </c>
    </row>
    <row r="59" spans="1:5" x14ac:dyDescent="0.25">
      <c r="A59">
        <v>15</v>
      </c>
      <c r="B59" t="s">
        <v>22</v>
      </c>
      <c r="C59">
        <v>205</v>
      </c>
      <c r="D59" s="3" t="s">
        <v>12</v>
      </c>
      <c r="E59">
        <v>200</v>
      </c>
    </row>
    <row r="60" spans="1:5" x14ac:dyDescent="0.25">
      <c r="A60">
        <v>15</v>
      </c>
      <c r="B60" t="s">
        <v>22</v>
      </c>
      <c r="C60">
        <v>206</v>
      </c>
      <c r="D60" s="3" t="s">
        <v>16</v>
      </c>
      <c r="E60">
        <v>2000</v>
      </c>
    </row>
    <row r="61" spans="1:5" x14ac:dyDescent="0.25">
      <c r="A61">
        <v>15</v>
      </c>
      <c r="B61" t="s">
        <v>22</v>
      </c>
      <c r="C61">
        <v>207</v>
      </c>
      <c r="D61" s="3" t="s">
        <v>35</v>
      </c>
      <c r="E61">
        <v>1800</v>
      </c>
    </row>
    <row r="62" spans="1:5" x14ac:dyDescent="0.25">
      <c r="A62">
        <v>15</v>
      </c>
      <c r="B62" t="s">
        <v>22</v>
      </c>
      <c r="C62">
        <v>208</v>
      </c>
      <c r="D62" s="3" t="s">
        <v>41</v>
      </c>
      <c r="E62">
        <v>11000</v>
      </c>
    </row>
    <row r="63" spans="1:5" x14ac:dyDescent="0.25">
      <c r="A63">
        <v>15</v>
      </c>
      <c r="B63" t="s">
        <v>22</v>
      </c>
      <c r="C63">
        <v>209</v>
      </c>
      <c r="D63" s="3" t="s">
        <v>11</v>
      </c>
      <c r="E63">
        <v>100</v>
      </c>
    </row>
    <row r="64" spans="1:5" s="1" customFormat="1" x14ac:dyDescent="0.25">
      <c r="B64" s="1" t="s">
        <v>72</v>
      </c>
      <c r="D64" s="4"/>
      <c r="E64" s="1">
        <f>SUM(E55:E63)</f>
        <v>56300</v>
      </c>
    </row>
    <row r="65" spans="1:5" x14ac:dyDescent="0.25">
      <c r="D65" s="3"/>
    </row>
    <row r="66" spans="1:5" x14ac:dyDescent="0.25">
      <c r="A66">
        <v>25</v>
      </c>
      <c r="B66" t="s">
        <v>7</v>
      </c>
      <c r="C66">
        <v>201</v>
      </c>
      <c r="D66" s="7" t="s">
        <v>9</v>
      </c>
      <c r="E66">
        <v>35000</v>
      </c>
    </row>
    <row r="67" spans="1:5" x14ac:dyDescent="0.25">
      <c r="A67">
        <v>25</v>
      </c>
      <c r="B67" t="s">
        <v>7</v>
      </c>
      <c r="C67">
        <v>202</v>
      </c>
      <c r="D67" s="3" t="s">
        <v>33</v>
      </c>
      <c r="E67">
        <v>2000</v>
      </c>
    </row>
    <row r="68" spans="1:5" x14ac:dyDescent="0.25">
      <c r="A68">
        <v>25</v>
      </c>
      <c r="B68" t="s">
        <v>7</v>
      </c>
      <c r="C68">
        <v>203</v>
      </c>
      <c r="D68" s="3" t="s">
        <v>34</v>
      </c>
      <c r="E68">
        <v>2000</v>
      </c>
    </row>
    <row r="69" spans="1:5" x14ac:dyDescent="0.25">
      <c r="A69">
        <v>25</v>
      </c>
      <c r="B69" t="s">
        <v>7</v>
      </c>
      <c r="C69">
        <v>204</v>
      </c>
      <c r="D69" s="3" t="s">
        <v>15</v>
      </c>
      <c r="E69">
        <v>200</v>
      </c>
    </row>
    <row r="70" spans="1:5" x14ac:dyDescent="0.25">
      <c r="A70">
        <v>25</v>
      </c>
      <c r="B70" t="s">
        <v>7</v>
      </c>
      <c r="C70">
        <v>205</v>
      </c>
      <c r="D70" s="3" t="s">
        <v>12</v>
      </c>
      <c r="E70">
        <v>200</v>
      </c>
    </row>
    <row r="71" spans="1:5" x14ac:dyDescent="0.25">
      <c r="A71">
        <v>25</v>
      </c>
      <c r="B71" t="s">
        <v>7</v>
      </c>
      <c r="C71">
        <v>206</v>
      </c>
      <c r="D71" s="3" t="s">
        <v>16</v>
      </c>
      <c r="E71">
        <v>2000</v>
      </c>
    </row>
    <row r="72" spans="1:5" x14ac:dyDescent="0.25">
      <c r="A72">
        <v>25</v>
      </c>
      <c r="B72" t="s">
        <v>7</v>
      </c>
      <c r="C72">
        <v>207</v>
      </c>
      <c r="D72" s="3" t="s">
        <v>35</v>
      </c>
      <c r="E72">
        <v>1500</v>
      </c>
    </row>
    <row r="73" spans="1:5" x14ac:dyDescent="0.25">
      <c r="A73">
        <v>25</v>
      </c>
      <c r="B73" t="s">
        <v>7</v>
      </c>
      <c r="C73">
        <v>208</v>
      </c>
      <c r="D73" s="3" t="s">
        <v>41</v>
      </c>
      <c r="E73">
        <v>0</v>
      </c>
    </row>
    <row r="74" spans="1:5" x14ac:dyDescent="0.25">
      <c r="A74">
        <v>25</v>
      </c>
      <c r="B74" t="s">
        <v>7</v>
      </c>
      <c r="C74">
        <v>209</v>
      </c>
      <c r="D74" s="3" t="s">
        <v>11</v>
      </c>
      <c r="E74">
        <v>100</v>
      </c>
    </row>
    <row r="75" spans="1:5" s="1" customFormat="1" x14ac:dyDescent="0.25">
      <c r="B75" s="1" t="s">
        <v>73</v>
      </c>
      <c r="D75" s="4"/>
      <c r="E75" s="1">
        <f>SUM(E66:E74)</f>
        <v>43000</v>
      </c>
    </row>
    <row r="76" spans="1:5" x14ac:dyDescent="0.25">
      <c r="D76" s="3"/>
    </row>
    <row r="77" spans="1:5" x14ac:dyDescent="0.25">
      <c r="A77">
        <v>35</v>
      </c>
      <c r="B77" t="s">
        <v>5</v>
      </c>
      <c r="C77">
        <v>201</v>
      </c>
      <c r="D77" s="7" t="s">
        <v>9</v>
      </c>
      <c r="E77" s="5">
        <v>26250</v>
      </c>
    </row>
    <row r="78" spans="1:5" x14ac:dyDescent="0.25">
      <c r="A78">
        <v>35</v>
      </c>
      <c r="B78" t="s">
        <v>5</v>
      </c>
      <c r="C78">
        <v>202</v>
      </c>
      <c r="D78" s="3" t="s">
        <v>33</v>
      </c>
      <c r="E78">
        <v>2500</v>
      </c>
    </row>
    <row r="79" spans="1:5" x14ac:dyDescent="0.25">
      <c r="A79">
        <v>35</v>
      </c>
      <c r="B79" t="s">
        <v>5</v>
      </c>
      <c r="C79">
        <v>203</v>
      </c>
      <c r="D79" s="3" t="s">
        <v>34</v>
      </c>
      <c r="E79">
        <v>2000</v>
      </c>
    </row>
    <row r="80" spans="1:5" x14ac:dyDescent="0.25">
      <c r="A80">
        <v>35</v>
      </c>
      <c r="B80" t="s">
        <v>5</v>
      </c>
      <c r="C80">
        <v>204</v>
      </c>
      <c r="D80" s="3" t="s">
        <v>15</v>
      </c>
      <c r="E80">
        <v>200</v>
      </c>
    </row>
    <row r="81" spans="1:5" x14ac:dyDescent="0.25">
      <c r="A81">
        <v>35</v>
      </c>
      <c r="B81" t="s">
        <v>5</v>
      </c>
      <c r="C81">
        <v>205</v>
      </c>
      <c r="D81" s="3" t="s">
        <v>12</v>
      </c>
      <c r="E81">
        <v>200</v>
      </c>
    </row>
    <row r="82" spans="1:5" x14ac:dyDescent="0.25">
      <c r="A82">
        <v>35</v>
      </c>
      <c r="B82" t="s">
        <v>5</v>
      </c>
      <c r="C82">
        <v>206</v>
      </c>
      <c r="D82" s="3" t="s">
        <v>16</v>
      </c>
      <c r="E82">
        <v>2000</v>
      </c>
    </row>
    <row r="83" spans="1:5" x14ac:dyDescent="0.25">
      <c r="A83">
        <v>35</v>
      </c>
      <c r="B83" t="s">
        <v>5</v>
      </c>
      <c r="C83">
        <v>207</v>
      </c>
      <c r="D83" s="3" t="s">
        <v>35</v>
      </c>
      <c r="E83">
        <v>1500</v>
      </c>
    </row>
    <row r="84" spans="1:5" x14ac:dyDescent="0.25">
      <c r="A84">
        <v>35</v>
      </c>
      <c r="B84" t="s">
        <v>5</v>
      </c>
      <c r="C84">
        <v>208</v>
      </c>
      <c r="D84" s="3" t="s">
        <v>41</v>
      </c>
      <c r="E84">
        <v>0</v>
      </c>
    </row>
    <row r="85" spans="1:5" x14ac:dyDescent="0.25">
      <c r="A85">
        <v>35</v>
      </c>
      <c r="B85" t="s">
        <v>5</v>
      </c>
      <c r="C85">
        <v>209</v>
      </c>
      <c r="D85" s="3" t="s">
        <v>11</v>
      </c>
      <c r="E85">
        <v>100</v>
      </c>
    </row>
    <row r="86" spans="1:5" s="1" customFormat="1" x14ac:dyDescent="0.25">
      <c r="B86" s="1" t="s">
        <v>74</v>
      </c>
      <c r="D86" s="4"/>
      <c r="E86" s="13">
        <f>SUM(E77:E85)</f>
        <v>34750</v>
      </c>
    </row>
    <row r="87" spans="1:5" x14ac:dyDescent="0.25">
      <c r="D87" s="3"/>
    </row>
    <row r="88" spans="1:5" x14ac:dyDescent="0.25">
      <c r="A88">
        <v>45</v>
      </c>
      <c r="B88" t="s">
        <v>30</v>
      </c>
      <c r="C88">
        <v>223</v>
      </c>
      <c r="D88" s="3" t="s">
        <v>26</v>
      </c>
      <c r="E88">
        <v>1800</v>
      </c>
    </row>
    <row r="89" spans="1:5" x14ac:dyDescent="0.25">
      <c r="A89">
        <v>45</v>
      </c>
      <c r="B89" t="s">
        <v>30</v>
      </c>
      <c r="C89">
        <v>209</v>
      </c>
      <c r="D89" s="3" t="s">
        <v>11</v>
      </c>
      <c r="E89">
        <v>0</v>
      </c>
    </row>
    <row r="90" spans="1:5" s="1" customFormat="1" x14ac:dyDescent="0.25">
      <c r="B90" s="1" t="s">
        <v>75</v>
      </c>
      <c r="D90" s="4"/>
      <c r="E90" s="1">
        <f>SUM(E88:E89)</f>
        <v>1800</v>
      </c>
    </row>
    <row r="91" spans="1:5" x14ac:dyDescent="0.25">
      <c r="D91" s="3"/>
    </row>
    <row r="92" spans="1:5" x14ac:dyDescent="0.25">
      <c r="A92">
        <v>55</v>
      </c>
      <c r="B92" t="s">
        <v>25</v>
      </c>
      <c r="C92">
        <v>223</v>
      </c>
      <c r="D92" s="3" t="s">
        <v>26</v>
      </c>
      <c r="E92">
        <v>0</v>
      </c>
    </row>
    <row r="93" spans="1:5" s="1" customFormat="1" x14ac:dyDescent="0.25">
      <c r="B93" s="1" t="s">
        <v>76</v>
      </c>
      <c r="D93" s="4"/>
      <c r="E93" s="1">
        <f>SUM(E92)</f>
        <v>0</v>
      </c>
    </row>
    <row r="94" spans="1:5" x14ac:dyDescent="0.25">
      <c r="D94" s="3"/>
    </row>
    <row r="95" spans="1:5" x14ac:dyDescent="0.25">
      <c r="A95">
        <v>65</v>
      </c>
      <c r="B95" t="s">
        <v>58</v>
      </c>
      <c r="C95">
        <v>223</v>
      </c>
      <c r="D95" s="3" t="s">
        <v>26</v>
      </c>
      <c r="E95">
        <v>0</v>
      </c>
    </row>
    <row r="96" spans="1:5" s="1" customFormat="1" x14ac:dyDescent="0.25">
      <c r="B96" s="1" t="s">
        <v>77</v>
      </c>
      <c r="E96" s="1">
        <f>SUM(E95)</f>
        <v>0</v>
      </c>
    </row>
    <row r="97" spans="2:5" x14ac:dyDescent="0.25">
      <c r="B97" t="s">
        <v>78</v>
      </c>
      <c r="E97" s="5">
        <f>SUM(E53,E64,E75,E86,E90,E93,E96)</f>
        <v>225150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B13" sqref="B13"/>
    </sheetView>
  </sheetViews>
  <sheetFormatPr defaultRowHeight="15" x14ac:dyDescent="0.25"/>
  <cols>
    <col min="1" max="1" width="34.7109375" bestFit="1" customWidth="1"/>
  </cols>
  <sheetData>
    <row r="1" spans="1:2" x14ac:dyDescent="0.25">
      <c r="A1" t="str">
        <f>'Income, Expenses by unit'!B5</f>
        <v>Total Administrative Income</v>
      </c>
      <c r="B1" s="5">
        <f>'Income, Expenses by unit'!E5</f>
        <v>25100</v>
      </c>
    </row>
    <row r="2" spans="1:2" x14ac:dyDescent="0.25">
      <c r="A2" t="str">
        <f>'Income, Expenses by unit'!B11</f>
        <v>Total May Conference  Income</v>
      </c>
      <c r="B2">
        <f>'Income, Expenses by unit'!E11</f>
        <v>87000</v>
      </c>
    </row>
    <row r="3" spans="1:2" x14ac:dyDescent="0.25">
      <c r="A3" t="str">
        <f>'Income, Expenses by unit'!B17</f>
        <v>Total Long Island Conference  Income</v>
      </c>
      <c r="B3">
        <f>'Income, Expenses by unit'!E17</f>
        <v>73500</v>
      </c>
    </row>
    <row r="4" spans="1:2" x14ac:dyDescent="0.25">
      <c r="A4" t="str">
        <f>'Income, Expenses by unit'!B23</f>
        <v>Total Western Conference Income</v>
      </c>
      <c r="B4" s="5">
        <f>'Income, Expenses by unit'!E23</f>
        <v>39550</v>
      </c>
    </row>
    <row r="5" spans="1:2" x14ac:dyDescent="0.25">
      <c r="A5" t="str">
        <f>'Income, Expenses by unit'!B29</f>
        <v xml:space="preserve">Total Regional Meetings income </v>
      </c>
      <c r="B5">
        <f>'Income, Expenses by unit'!E29</f>
        <v>0</v>
      </c>
    </row>
    <row r="6" spans="1:2" x14ac:dyDescent="0.25">
      <c r="A6" t="str">
        <f>'Income, Expenses by unit'!B32</f>
        <v xml:space="preserve">Total Prior Year Income </v>
      </c>
      <c r="B6">
        <f>'Income, Expenses by unit'!E32</f>
        <v>0</v>
      </c>
    </row>
    <row r="7" spans="1:2" x14ac:dyDescent="0.25">
      <c r="A7" t="str">
        <f>'Income, Expenses by unit'!B35</f>
        <v xml:space="preserve">Total Miscellaneous Income </v>
      </c>
      <c r="B7">
        <f>'Income, Expenses by unit'!E35</f>
        <v>0</v>
      </c>
    </row>
    <row r="9" spans="1:2" x14ac:dyDescent="0.25">
      <c r="A9" t="str">
        <f>'Income, Expenses by unit'!B36</f>
        <v>TOTAL INCOME</v>
      </c>
      <c r="B9" s="5">
        <f>'Income, Expenses by unit'!E36</f>
        <v>225150</v>
      </c>
    </row>
    <row r="11" spans="1:2" x14ac:dyDescent="0.25">
      <c r="A11" t="str">
        <f>'Income, Expenses by unit'!B53</f>
        <v>Total Administrative Expenses</v>
      </c>
      <c r="B11">
        <f>'Income, Expenses by unit'!E53</f>
        <v>89300</v>
      </c>
    </row>
    <row r="12" spans="1:2" x14ac:dyDescent="0.25">
      <c r="A12" t="str">
        <f>'Income, Expenses by unit'!B64</f>
        <v xml:space="preserve">Total May Conference Expenses </v>
      </c>
      <c r="B12">
        <f>'Income, Expenses by unit'!E64</f>
        <v>56300</v>
      </c>
    </row>
    <row r="13" spans="1:2" x14ac:dyDescent="0.25">
      <c r="A13" t="str">
        <f>'Income, Expenses by unit'!B75</f>
        <v xml:space="preserve">Total Long Island Expenses </v>
      </c>
      <c r="B13">
        <f>'Income, Expenses by unit'!E75</f>
        <v>43000</v>
      </c>
    </row>
    <row r="14" spans="1:2" x14ac:dyDescent="0.25">
      <c r="A14" t="str">
        <f>'Income, Expenses by unit'!B86</f>
        <v xml:space="preserve">Total Western Conference </v>
      </c>
      <c r="B14" s="5">
        <f>'Income, Expenses by unit'!E86</f>
        <v>34750</v>
      </c>
    </row>
    <row r="15" spans="1:2" x14ac:dyDescent="0.25">
      <c r="A15" t="str">
        <f>'Income, Expenses by unit'!B90</f>
        <v>Total Regional Meeting Expenses</v>
      </c>
      <c r="B15">
        <f>'Income, Expenses by unit'!E90</f>
        <v>1800</v>
      </c>
    </row>
    <row r="16" spans="1:2" x14ac:dyDescent="0.25">
      <c r="A16" t="str">
        <f>'Income, Expenses by unit'!B93</f>
        <v xml:space="preserve">Total Prior Year Expenses </v>
      </c>
      <c r="B16">
        <f>'Income, Expenses by unit'!E93</f>
        <v>0</v>
      </c>
    </row>
    <row r="17" spans="1:2" x14ac:dyDescent="0.25">
      <c r="A17" t="str">
        <f>'Income, Expenses by unit'!B96</f>
        <v xml:space="preserve">Total Miscellaneous Expenses </v>
      </c>
      <c r="B17">
        <f>'Income, Expenses by unit'!E96</f>
        <v>0</v>
      </c>
    </row>
    <row r="19" spans="1:2" x14ac:dyDescent="0.25">
      <c r="A19" t="str">
        <f>'Income, Expenses by unit'!B97</f>
        <v>TOTAL EXPENSES</v>
      </c>
      <c r="B19" s="5">
        <f>'Income, Expenses by unit'!E97</f>
        <v>225150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tabSelected="1" topLeftCell="A15" workbookViewId="0">
      <selection activeCell="E43" activeCellId="3" sqref="E63 E21 E32 E43"/>
    </sheetView>
  </sheetViews>
  <sheetFormatPr defaultRowHeight="15" x14ac:dyDescent="0.25"/>
  <cols>
    <col min="1" max="1" width="8.5703125" bestFit="1" customWidth="1"/>
    <col min="2" max="2" width="29" bestFit="1" customWidth="1"/>
    <col min="3" max="3" width="5.140625" bestFit="1" customWidth="1"/>
    <col min="4" max="4" width="34.28515625" customWidth="1"/>
    <col min="5" max="5" width="10.7109375" customWidth="1"/>
    <col min="6" max="6" width="3.42578125" style="16" customWidth="1"/>
    <col min="7" max="7" width="8.5703125" bestFit="1" customWidth="1"/>
    <col min="8" max="8" width="30.28515625" bestFit="1" customWidth="1"/>
    <col min="9" max="9" width="5.140625" bestFit="1" customWidth="1"/>
    <col min="10" max="10" width="32.85546875" customWidth="1"/>
    <col min="11" max="11" width="9.5703125" customWidth="1"/>
  </cols>
  <sheetData>
    <row r="1" spans="1:11" s="1" customFormat="1" x14ac:dyDescent="0.25">
      <c r="A1" s="1" t="s">
        <v>60</v>
      </c>
      <c r="B1" s="1" t="s">
        <v>61</v>
      </c>
      <c r="C1" s="1" t="s">
        <v>62</v>
      </c>
      <c r="D1" s="1" t="s">
        <v>63</v>
      </c>
      <c r="E1" s="1" t="s">
        <v>57</v>
      </c>
      <c r="F1" s="17"/>
      <c r="G1" s="1" t="s">
        <v>60</v>
      </c>
      <c r="H1" s="1" t="s">
        <v>61</v>
      </c>
      <c r="I1" s="1" t="s">
        <v>62</v>
      </c>
      <c r="J1" s="1" t="s">
        <v>63</v>
      </c>
      <c r="K1" s="1" t="s">
        <v>57</v>
      </c>
    </row>
    <row r="2" spans="1:11" x14ac:dyDescent="0.25">
      <c r="A2">
        <v>5</v>
      </c>
      <c r="B2" t="s">
        <v>44</v>
      </c>
      <c r="C2">
        <v>101</v>
      </c>
      <c r="D2" s="3" t="s">
        <v>23</v>
      </c>
      <c r="E2" s="5">
        <v>25000</v>
      </c>
      <c r="F2" s="18"/>
      <c r="G2">
        <v>5</v>
      </c>
      <c r="H2" t="s">
        <v>44</v>
      </c>
      <c r="I2">
        <v>204</v>
      </c>
      <c r="J2" s="8" t="s">
        <v>15</v>
      </c>
      <c r="K2" s="9">
        <v>1200</v>
      </c>
    </row>
    <row r="3" spans="1:11" x14ac:dyDescent="0.25">
      <c r="A3">
        <v>5</v>
      </c>
      <c r="B3" t="s">
        <v>44</v>
      </c>
      <c r="C3">
        <v>102</v>
      </c>
      <c r="D3" s="3" t="s">
        <v>24</v>
      </c>
      <c r="E3">
        <v>100</v>
      </c>
      <c r="G3">
        <v>5</v>
      </c>
      <c r="H3" t="s">
        <v>44</v>
      </c>
      <c r="I3">
        <v>205</v>
      </c>
      <c r="J3" s="3" t="s">
        <v>12</v>
      </c>
      <c r="K3">
        <v>100</v>
      </c>
    </row>
    <row r="4" spans="1:11" x14ac:dyDescent="0.25">
      <c r="A4">
        <v>5</v>
      </c>
      <c r="B4" t="s">
        <v>44</v>
      </c>
      <c r="C4">
        <v>103</v>
      </c>
      <c r="D4" s="3" t="s">
        <v>28</v>
      </c>
      <c r="E4">
        <v>0</v>
      </c>
      <c r="G4">
        <v>5</v>
      </c>
      <c r="H4" t="s">
        <v>44</v>
      </c>
      <c r="I4">
        <v>206</v>
      </c>
      <c r="J4" s="3" t="s">
        <v>16</v>
      </c>
      <c r="K4">
        <v>400</v>
      </c>
    </row>
    <row r="5" spans="1:11" s="1" customFormat="1" x14ac:dyDescent="0.25">
      <c r="B5" s="1" t="s">
        <v>64</v>
      </c>
      <c r="D5" s="4"/>
      <c r="E5" s="13">
        <f>SUM(E2:E4)</f>
        <v>25100</v>
      </c>
      <c r="F5" s="19"/>
      <c r="G5">
        <v>5</v>
      </c>
      <c r="H5" t="s">
        <v>44</v>
      </c>
      <c r="I5">
        <v>202</v>
      </c>
      <c r="J5" s="7" t="s">
        <v>33</v>
      </c>
      <c r="K5" s="6">
        <v>10000</v>
      </c>
    </row>
    <row r="6" spans="1:11" x14ac:dyDescent="0.25">
      <c r="D6" s="3"/>
      <c r="G6">
        <v>5</v>
      </c>
      <c r="H6" t="s">
        <v>44</v>
      </c>
      <c r="I6">
        <v>209</v>
      </c>
      <c r="J6" s="3" t="s">
        <v>11</v>
      </c>
      <c r="K6">
        <v>0</v>
      </c>
    </row>
    <row r="7" spans="1:11" x14ac:dyDescent="0.25">
      <c r="D7" s="3"/>
      <c r="G7">
        <v>5</v>
      </c>
      <c r="H7" t="s">
        <v>44</v>
      </c>
      <c r="I7">
        <v>210</v>
      </c>
      <c r="J7" s="3" t="s">
        <v>8</v>
      </c>
      <c r="K7">
        <v>200</v>
      </c>
    </row>
    <row r="8" spans="1:11" x14ac:dyDescent="0.25">
      <c r="D8" s="3"/>
      <c r="G8">
        <v>5</v>
      </c>
      <c r="H8" t="s">
        <v>44</v>
      </c>
      <c r="I8">
        <v>211</v>
      </c>
      <c r="J8" s="3" t="s">
        <v>13</v>
      </c>
      <c r="K8">
        <v>1700</v>
      </c>
    </row>
    <row r="9" spans="1:11" x14ac:dyDescent="0.25">
      <c r="D9" s="3"/>
      <c r="G9">
        <v>5</v>
      </c>
      <c r="H9" t="s">
        <v>44</v>
      </c>
      <c r="I9">
        <v>212</v>
      </c>
      <c r="J9" s="3" t="s">
        <v>36</v>
      </c>
      <c r="K9">
        <v>300</v>
      </c>
    </row>
    <row r="10" spans="1:11" ht="30" x14ac:dyDescent="0.25">
      <c r="D10" s="3"/>
      <c r="G10">
        <v>5</v>
      </c>
      <c r="H10" t="s">
        <v>44</v>
      </c>
      <c r="I10">
        <v>213</v>
      </c>
      <c r="J10" s="3" t="s">
        <v>37</v>
      </c>
      <c r="K10">
        <v>0</v>
      </c>
    </row>
    <row r="11" spans="1:11" s="1" customFormat="1" x14ac:dyDescent="0.25">
      <c r="A11"/>
      <c r="B11"/>
      <c r="C11"/>
      <c r="D11" s="3"/>
      <c r="E11"/>
      <c r="F11" s="16"/>
      <c r="G11">
        <v>5</v>
      </c>
      <c r="H11" t="s">
        <v>44</v>
      </c>
      <c r="I11">
        <v>214</v>
      </c>
      <c r="J11" s="7" t="s">
        <v>27</v>
      </c>
      <c r="K11">
        <f>'Breakdown of Blue Boxes '!B7</f>
        <v>13730</v>
      </c>
    </row>
    <row r="12" spans="1:11" x14ac:dyDescent="0.25">
      <c r="D12" s="3"/>
      <c r="G12">
        <v>5</v>
      </c>
      <c r="H12" t="s">
        <v>44</v>
      </c>
      <c r="I12">
        <v>215</v>
      </c>
      <c r="J12" s="3" t="s">
        <v>17</v>
      </c>
      <c r="K12">
        <v>360</v>
      </c>
    </row>
    <row r="13" spans="1:11" x14ac:dyDescent="0.25">
      <c r="D13" s="3"/>
      <c r="G13">
        <v>5</v>
      </c>
      <c r="H13" t="s">
        <v>44</v>
      </c>
      <c r="I13">
        <v>217</v>
      </c>
      <c r="J13" s="3" t="s">
        <v>38</v>
      </c>
      <c r="K13" s="2">
        <v>1200</v>
      </c>
    </row>
    <row r="14" spans="1:11" x14ac:dyDescent="0.25">
      <c r="D14" s="3"/>
      <c r="G14">
        <v>5</v>
      </c>
      <c r="H14" t="s">
        <v>44</v>
      </c>
      <c r="I14">
        <v>220</v>
      </c>
      <c r="J14" s="3" t="s">
        <v>20</v>
      </c>
      <c r="K14" s="5">
        <v>20000</v>
      </c>
    </row>
    <row r="15" spans="1:11" x14ac:dyDescent="0.25">
      <c r="D15" s="3"/>
      <c r="G15">
        <v>5</v>
      </c>
      <c r="H15" t="s">
        <v>44</v>
      </c>
      <c r="I15">
        <v>221</v>
      </c>
      <c r="J15" s="3" t="s">
        <v>42</v>
      </c>
      <c r="K15">
        <v>0</v>
      </c>
    </row>
    <row r="16" spans="1:11" x14ac:dyDescent="0.25">
      <c r="D16" s="3"/>
      <c r="G16">
        <v>5</v>
      </c>
      <c r="H16" t="s">
        <v>44</v>
      </c>
      <c r="I16">
        <v>222</v>
      </c>
      <c r="J16" s="3" t="s">
        <v>43</v>
      </c>
      <c r="K16">
        <f>'Breakdown of Blue Boxes '!B18</f>
        <v>40110</v>
      </c>
    </row>
    <row r="17" spans="1:11" s="1" customFormat="1" x14ac:dyDescent="0.25">
      <c r="A17"/>
      <c r="B17"/>
      <c r="C17"/>
      <c r="D17" s="3"/>
      <c r="E17"/>
      <c r="F17" s="16"/>
      <c r="H17" s="1" t="s">
        <v>71</v>
      </c>
      <c r="J17" s="4"/>
      <c r="K17" s="1">
        <f>SUM(K2:K16)</f>
        <v>89300</v>
      </c>
    </row>
    <row r="18" spans="1:11" s="23" customFormat="1" x14ac:dyDescent="0.25">
      <c r="A18" s="20"/>
      <c r="B18" s="20"/>
      <c r="C18" s="20"/>
      <c r="D18" s="21"/>
      <c r="E18" s="20"/>
      <c r="F18" s="22"/>
      <c r="J18" s="24"/>
    </row>
    <row r="19" spans="1:11" x14ac:dyDescent="0.25">
      <c r="A19">
        <v>15</v>
      </c>
      <c r="B19" t="s">
        <v>22</v>
      </c>
      <c r="C19">
        <v>104</v>
      </c>
      <c r="D19" s="3" t="s">
        <v>6</v>
      </c>
      <c r="E19" s="10">
        <v>54000</v>
      </c>
      <c r="G19">
        <v>15</v>
      </c>
      <c r="H19" t="s">
        <v>22</v>
      </c>
      <c r="I19">
        <v>201</v>
      </c>
      <c r="J19" s="7" t="s">
        <v>9</v>
      </c>
      <c r="K19">
        <v>36000</v>
      </c>
    </row>
    <row r="20" spans="1:11" x14ac:dyDescent="0.25">
      <c r="A20">
        <v>15</v>
      </c>
      <c r="B20" t="s">
        <v>22</v>
      </c>
      <c r="C20">
        <v>105</v>
      </c>
      <c r="D20" s="3" t="s">
        <v>3</v>
      </c>
      <c r="E20" s="10">
        <v>28000</v>
      </c>
      <c r="G20">
        <v>15</v>
      </c>
      <c r="H20" t="s">
        <v>22</v>
      </c>
      <c r="I20">
        <v>202</v>
      </c>
      <c r="J20" s="3" t="s">
        <v>33</v>
      </c>
      <c r="K20">
        <v>3000</v>
      </c>
    </row>
    <row r="21" spans="1:11" x14ac:dyDescent="0.25">
      <c r="A21">
        <v>15</v>
      </c>
      <c r="B21" t="s">
        <v>22</v>
      </c>
      <c r="C21">
        <v>106</v>
      </c>
      <c r="D21" s="3" t="s">
        <v>4</v>
      </c>
      <c r="E21" s="10">
        <v>5000</v>
      </c>
      <c r="G21">
        <v>15</v>
      </c>
      <c r="H21" t="s">
        <v>22</v>
      </c>
      <c r="I21">
        <v>203</v>
      </c>
      <c r="J21" s="3" t="s">
        <v>34</v>
      </c>
      <c r="K21">
        <v>2000</v>
      </c>
    </row>
    <row r="22" spans="1:11" x14ac:dyDescent="0.25">
      <c r="A22">
        <v>15</v>
      </c>
      <c r="B22" t="s">
        <v>22</v>
      </c>
      <c r="C22">
        <v>107</v>
      </c>
      <c r="D22" s="3" t="s">
        <v>45</v>
      </c>
      <c r="E22" s="10">
        <v>0</v>
      </c>
      <c r="G22">
        <v>15</v>
      </c>
      <c r="H22" t="s">
        <v>22</v>
      </c>
      <c r="I22">
        <v>204</v>
      </c>
      <c r="J22" s="3" t="s">
        <v>15</v>
      </c>
      <c r="K22">
        <v>200</v>
      </c>
    </row>
    <row r="23" spans="1:11" x14ac:dyDescent="0.25">
      <c r="A23" s="1"/>
      <c r="B23" s="1" t="s">
        <v>65</v>
      </c>
      <c r="C23" s="1"/>
      <c r="D23" s="4"/>
      <c r="E23" s="14">
        <f>SUM(E19:E22)</f>
        <v>87000</v>
      </c>
      <c r="F23" s="17"/>
      <c r="G23">
        <v>15</v>
      </c>
      <c r="H23" t="s">
        <v>22</v>
      </c>
      <c r="I23">
        <v>205</v>
      </c>
      <c r="J23" s="3" t="s">
        <v>12</v>
      </c>
      <c r="K23">
        <v>200</v>
      </c>
    </row>
    <row r="24" spans="1:11" s="1" customFormat="1" x14ac:dyDescent="0.25">
      <c r="A24"/>
      <c r="B24"/>
      <c r="C24"/>
      <c r="D24" s="3"/>
      <c r="E24" s="10"/>
      <c r="F24" s="16"/>
      <c r="G24">
        <v>15</v>
      </c>
      <c r="H24" t="s">
        <v>22</v>
      </c>
      <c r="I24">
        <v>206</v>
      </c>
      <c r="J24" s="3" t="s">
        <v>16</v>
      </c>
      <c r="K24">
        <v>2000</v>
      </c>
    </row>
    <row r="25" spans="1:11" x14ac:dyDescent="0.25">
      <c r="D25" s="3"/>
      <c r="E25" s="10"/>
      <c r="G25">
        <v>15</v>
      </c>
      <c r="H25" t="s">
        <v>22</v>
      </c>
      <c r="I25">
        <v>207</v>
      </c>
      <c r="J25" s="3" t="s">
        <v>35</v>
      </c>
      <c r="K25">
        <v>1800</v>
      </c>
    </row>
    <row r="26" spans="1:11" x14ac:dyDescent="0.25">
      <c r="D26" s="3"/>
      <c r="E26" s="10"/>
      <c r="G26">
        <v>15</v>
      </c>
      <c r="H26" t="s">
        <v>22</v>
      </c>
      <c r="I26">
        <v>208</v>
      </c>
      <c r="J26" s="3" t="s">
        <v>41</v>
      </c>
      <c r="K26">
        <v>11000</v>
      </c>
    </row>
    <row r="27" spans="1:11" x14ac:dyDescent="0.25">
      <c r="D27" s="3"/>
      <c r="E27" s="10"/>
      <c r="G27">
        <v>15</v>
      </c>
      <c r="H27" t="s">
        <v>22</v>
      </c>
      <c r="I27">
        <v>209</v>
      </c>
      <c r="J27" s="3" t="s">
        <v>11</v>
      </c>
      <c r="K27">
        <v>100</v>
      </c>
    </row>
    <row r="28" spans="1:11" x14ac:dyDescent="0.25">
      <c r="D28" s="3"/>
      <c r="E28" s="10"/>
      <c r="G28" s="1"/>
      <c r="H28" s="1" t="s">
        <v>72</v>
      </c>
      <c r="I28" s="1"/>
      <c r="J28" s="4"/>
      <c r="K28" s="1">
        <f>SUM(K19:K27)</f>
        <v>56300</v>
      </c>
    </row>
    <row r="29" spans="1:11" s="20" customFormat="1" x14ac:dyDescent="0.25">
      <c r="D29" s="21"/>
      <c r="E29" s="25"/>
      <c r="F29" s="22"/>
    </row>
    <row r="30" spans="1:11" s="1" customFormat="1" x14ac:dyDescent="0.25">
      <c r="A30">
        <v>25</v>
      </c>
      <c r="B30" t="s">
        <v>7</v>
      </c>
      <c r="C30">
        <v>104</v>
      </c>
      <c r="D30" s="3" t="s">
        <v>6</v>
      </c>
      <c r="E30" s="10">
        <v>55000</v>
      </c>
      <c r="F30" s="16"/>
      <c r="G30">
        <v>25</v>
      </c>
      <c r="H30" t="s">
        <v>7</v>
      </c>
      <c r="I30">
        <v>201</v>
      </c>
      <c r="J30" s="7" t="s">
        <v>9</v>
      </c>
      <c r="K30">
        <v>35000</v>
      </c>
    </row>
    <row r="31" spans="1:11" x14ac:dyDescent="0.25">
      <c r="A31">
        <v>25</v>
      </c>
      <c r="B31" t="s">
        <v>7</v>
      </c>
      <c r="C31">
        <v>105</v>
      </c>
      <c r="D31" s="3" t="s">
        <v>3</v>
      </c>
      <c r="E31" s="10">
        <v>16000</v>
      </c>
      <c r="G31">
        <v>25</v>
      </c>
      <c r="H31" t="s">
        <v>7</v>
      </c>
      <c r="I31">
        <v>202</v>
      </c>
      <c r="J31" s="3" t="s">
        <v>33</v>
      </c>
      <c r="K31">
        <v>2000</v>
      </c>
    </row>
    <row r="32" spans="1:11" x14ac:dyDescent="0.25">
      <c r="A32">
        <v>25</v>
      </c>
      <c r="B32" t="s">
        <v>7</v>
      </c>
      <c r="C32">
        <v>106</v>
      </c>
      <c r="D32" s="3" t="s">
        <v>4</v>
      </c>
      <c r="E32" s="10">
        <v>2500</v>
      </c>
      <c r="G32">
        <v>25</v>
      </c>
      <c r="H32" t="s">
        <v>7</v>
      </c>
      <c r="I32">
        <v>203</v>
      </c>
      <c r="J32" s="3" t="s">
        <v>34</v>
      </c>
      <c r="K32">
        <v>2000</v>
      </c>
    </row>
    <row r="33" spans="1:11" s="1" customFormat="1" x14ac:dyDescent="0.25">
      <c r="A33">
        <v>25</v>
      </c>
      <c r="B33" t="s">
        <v>7</v>
      </c>
      <c r="C33">
        <v>107</v>
      </c>
      <c r="D33" s="3" t="s">
        <v>45</v>
      </c>
      <c r="E33" s="10">
        <v>0</v>
      </c>
      <c r="F33" s="16"/>
      <c r="G33">
        <v>25</v>
      </c>
      <c r="H33" t="s">
        <v>7</v>
      </c>
      <c r="I33">
        <v>204</v>
      </c>
      <c r="J33" s="3" t="s">
        <v>15</v>
      </c>
      <c r="K33">
        <v>200</v>
      </c>
    </row>
    <row r="34" spans="1:11" x14ac:dyDescent="0.25">
      <c r="A34" s="1"/>
      <c r="B34" s="1" t="s">
        <v>66</v>
      </c>
      <c r="C34" s="1"/>
      <c r="D34" s="4"/>
      <c r="E34" s="14">
        <f>SUM(E30:E33)</f>
        <v>73500</v>
      </c>
      <c r="F34" s="17"/>
      <c r="G34">
        <v>25</v>
      </c>
      <c r="H34" t="s">
        <v>7</v>
      </c>
      <c r="I34">
        <v>205</v>
      </c>
      <c r="J34" s="3" t="s">
        <v>12</v>
      </c>
      <c r="K34">
        <v>200</v>
      </c>
    </row>
    <row r="35" spans="1:11" x14ac:dyDescent="0.25">
      <c r="D35" s="3"/>
      <c r="E35" s="10"/>
      <c r="G35">
        <v>25</v>
      </c>
      <c r="H35" t="s">
        <v>7</v>
      </c>
      <c r="I35">
        <v>206</v>
      </c>
      <c r="J35" s="3" t="s">
        <v>16</v>
      </c>
      <c r="K35">
        <v>2000</v>
      </c>
    </row>
    <row r="36" spans="1:11" s="1" customFormat="1" x14ac:dyDescent="0.25">
      <c r="A36"/>
      <c r="B36"/>
      <c r="C36"/>
      <c r="D36" s="3"/>
      <c r="E36" s="10"/>
      <c r="F36" s="16"/>
      <c r="G36">
        <v>25</v>
      </c>
      <c r="H36" t="s">
        <v>7</v>
      </c>
      <c r="I36">
        <v>207</v>
      </c>
      <c r="J36" s="3" t="s">
        <v>35</v>
      </c>
      <c r="K36">
        <v>1500</v>
      </c>
    </row>
    <row r="37" spans="1:11" s="1" customFormat="1" x14ac:dyDescent="0.25">
      <c r="A37"/>
      <c r="B37"/>
      <c r="C37"/>
      <c r="D37" s="3"/>
      <c r="E37" s="10"/>
      <c r="F37" s="16"/>
      <c r="G37">
        <v>25</v>
      </c>
      <c r="H37" t="s">
        <v>7</v>
      </c>
      <c r="I37">
        <v>208</v>
      </c>
      <c r="J37" s="3" t="s">
        <v>41</v>
      </c>
      <c r="K37">
        <v>0</v>
      </c>
    </row>
    <row r="38" spans="1:11" x14ac:dyDescent="0.25">
      <c r="D38" s="3"/>
      <c r="E38" s="10"/>
      <c r="G38">
        <v>25</v>
      </c>
      <c r="H38" t="s">
        <v>7</v>
      </c>
      <c r="I38">
        <v>209</v>
      </c>
      <c r="J38" s="3" t="s">
        <v>11</v>
      </c>
      <c r="K38">
        <v>100</v>
      </c>
    </row>
    <row r="39" spans="1:11" x14ac:dyDescent="0.25">
      <c r="D39" s="3"/>
      <c r="E39" s="10"/>
      <c r="G39" s="1"/>
      <c r="H39" s="1" t="s">
        <v>73</v>
      </c>
      <c r="I39" s="1"/>
      <c r="J39" s="4"/>
      <c r="K39" s="1">
        <f>SUM(K30:K38)</f>
        <v>43000</v>
      </c>
    </row>
    <row r="40" spans="1:11" s="20" customFormat="1" x14ac:dyDescent="0.25">
      <c r="D40" s="21"/>
      <c r="E40" s="25"/>
      <c r="F40" s="22"/>
    </row>
    <row r="41" spans="1:11" x14ac:dyDescent="0.25">
      <c r="A41">
        <v>35</v>
      </c>
      <c r="B41" t="s">
        <v>5</v>
      </c>
      <c r="C41">
        <v>104</v>
      </c>
      <c r="D41" s="3" t="s">
        <v>6</v>
      </c>
      <c r="E41" s="11">
        <v>34050</v>
      </c>
      <c r="F41" s="18"/>
      <c r="G41">
        <v>35</v>
      </c>
      <c r="H41" t="s">
        <v>5</v>
      </c>
      <c r="I41">
        <v>201</v>
      </c>
      <c r="J41" s="7" t="s">
        <v>9</v>
      </c>
      <c r="K41" s="5">
        <v>26250</v>
      </c>
    </row>
    <row r="42" spans="1:11" x14ac:dyDescent="0.25">
      <c r="A42">
        <v>35</v>
      </c>
      <c r="B42" t="s">
        <v>5</v>
      </c>
      <c r="C42">
        <v>105</v>
      </c>
      <c r="D42" s="3" t="s">
        <v>3</v>
      </c>
      <c r="E42" s="11">
        <v>3000</v>
      </c>
      <c r="F42" s="18"/>
      <c r="G42">
        <v>35</v>
      </c>
      <c r="H42" t="s">
        <v>5</v>
      </c>
      <c r="I42">
        <v>202</v>
      </c>
      <c r="J42" s="3" t="s">
        <v>33</v>
      </c>
      <c r="K42">
        <v>2500</v>
      </c>
    </row>
    <row r="43" spans="1:11" x14ac:dyDescent="0.25">
      <c r="A43">
        <v>35</v>
      </c>
      <c r="B43" t="s">
        <v>5</v>
      </c>
      <c r="C43">
        <v>106</v>
      </c>
      <c r="D43" s="3" t="s">
        <v>4</v>
      </c>
      <c r="E43" s="10">
        <v>2500</v>
      </c>
      <c r="G43">
        <v>35</v>
      </c>
      <c r="H43" t="s">
        <v>5</v>
      </c>
      <c r="I43">
        <v>203</v>
      </c>
      <c r="J43" s="3" t="s">
        <v>34</v>
      </c>
      <c r="K43">
        <v>2000</v>
      </c>
    </row>
    <row r="44" spans="1:11" x14ac:dyDescent="0.25">
      <c r="A44">
        <v>35</v>
      </c>
      <c r="B44" t="s">
        <v>5</v>
      </c>
      <c r="C44">
        <v>107</v>
      </c>
      <c r="D44" s="3" t="s">
        <v>45</v>
      </c>
      <c r="E44" s="11">
        <v>0</v>
      </c>
      <c r="F44" s="18"/>
      <c r="G44">
        <v>35</v>
      </c>
      <c r="H44" t="s">
        <v>5</v>
      </c>
      <c r="I44">
        <v>204</v>
      </c>
      <c r="J44" s="3" t="s">
        <v>15</v>
      </c>
      <c r="K44">
        <v>200</v>
      </c>
    </row>
    <row r="45" spans="1:11" x14ac:dyDescent="0.25">
      <c r="A45" s="1"/>
      <c r="B45" s="1" t="s">
        <v>67</v>
      </c>
      <c r="C45" s="1"/>
      <c r="D45" s="4"/>
      <c r="E45" s="15">
        <f>SUM(E41:E44)</f>
        <v>39550</v>
      </c>
      <c r="F45" s="19"/>
      <c r="G45">
        <v>35</v>
      </c>
      <c r="H45" t="s">
        <v>5</v>
      </c>
      <c r="I45">
        <v>205</v>
      </c>
      <c r="J45" s="3" t="s">
        <v>12</v>
      </c>
      <c r="K45">
        <v>200</v>
      </c>
    </row>
    <row r="46" spans="1:11" x14ac:dyDescent="0.25">
      <c r="D46" s="3"/>
      <c r="E46" s="11"/>
      <c r="F46" s="18"/>
      <c r="G46">
        <v>35</v>
      </c>
      <c r="H46" t="s">
        <v>5</v>
      </c>
      <c r="I46">
        <v>206</v>
      </c>
      <c r="J46" s="3" t="s">
        <v>16</v>
      </c>
      <c r="K46">
        <v>2000</v>
      </c>
    </row>
    <row r="47" spans="1:11" x14ac:dyDescent="0.25">
      <c r="D47" s="3"/>
      <c r="E47" s="11"/>
      <c r="G47">
        <v>35</v>
      </c>
      <c r="H47" t="s">
        <v>5</v>
      </c>
      <c r="I47">
        <v>207</v>
      </c>
      <c r="J47" s="3" t="s">
        <v>35</v>
      </c>
      <c r="K47">
        <v>1500</v>
      </c>
    </row>
    <row r="48" spans="1:11" x14ac:dyDescent="0.25">
      <c r="D48" s="3"/>
      <c r="E48" s="11"/>
      <c r="G48">
        <v>35</v>
      </c>
      <c r="H48" t="s">
        <v>5</v>
      </c>
      <c r="I48">
        <v>208</v>
      </c>
      <c r="J48" s="3" t="s">
        <v>41</v>
      </c>
      <c r="K48">
        <v>0</v>
      </c>
    </row>
    <row r="49" spans="1:11" x14ac:dyDescent="0.25">
      <c r="D49" s="3"/>
      <c r="E49" s="11"/>
      <c r="G49">
        <v>35</v>
      </c>
      <c r="H49" t="s">
        <v>5</v>
      </c>
      <c r="I49">
        <v>209</v>
      </c>
      <c r="J49" s="3" t="s">
        <v>11</v>
      </c>
      <c r="K49">
        <v>100</v>
      </c>
    </row>
    <row r="50" spans="1:11" x14ac:dyDescent="0.25">
      <c r="D50" s="3"/>
      <c r="E50" s="11"/>
      <c r="G50" s="1"/>
      <c r="H50" s="1" t="s">
        <v>74</v>
      </c>
      <c r="I50" s="1"/>
      <c r="J50" s="4"/>
      <c r="K50" s="13">
        <f>SUM(K41:K49)</f>
        <v>34750</v>
      </c>
    </row>
    <row r="51" spans="1:11" s="20" customFormat="1" x14ac:dyDescent="0.25">
      <c r="D51" s="21"/>
      <c r="E51" s="26"/>
      <c r="F51" s="27"/>
    </row>
    <row r="52" spans="1:11" x14ac:dyDescent="0.25">
      <c r="A52">
        <v>45</v>
      </c>
      <c r="B52" t="s">
        <v>30</v>
      </c>
      <c r="C52">
        <v>104</v>
      </c>
      <c r="D52" s="3" t="s">
        <v>6</v>
      </c>
      <c r="E52">
        <v>0</v>
      </c>
      <c r="G52">
        <v>45</v>
      </c>
      <c r="H52" t="s">
        <v>30</v>
      </c>
      <c r="I52">
        <v>223</v>
      </c>
      <c r="J52" s="3" t="s">
        <v>26</v>
      </c>
      <c r="K52">
        <v>1800</v>
      </c>
    </row>
    <row r="53" spans="1:11" x14ac:dyDescent="0.25">
      <c r="A53">
        <v>45</v>
      </c>
      <c r="B53" t="s">
        <v>30</v>
      </c>
      <c r="C53">
        <v>105</v>
      </c>
      <c r="D53" s="3" t="s">
        <v>3</v>
      </c>
      <c r="E53">
        <v>0</v>
      </c>
      <c r="G53">
        <v>45</v>
      </c>
      <c r="H53" t="s">
        <v>30</v>
      </c>
      <c r="I53">
        <v>209</v>
      </c>
      <c r="J53" s="3" t="s">
        <v>11</v>
      </c>
      <c r="K53">
        <v>0</v>
      </c>
    </row>
    <row r="54" spans="1:11" x14ac:dyDescent="0.25">
      <c r="A54">
        <v>45</v>
      </c>
      <c r="B54" t="s">
        <v>30</v>
      </c>
      <c r="C54">
        <v>106</v>
      </c>
      <c r="D54" s="3" t="s">
        <v>4</v>
      </c>
      <c r="E54">
        <v>0</v>
      </c>
      <c r="F54" s="17"/>
      <c r="G54" s="1"/>
      <c r="H54" s="1" t="s">
        <v>75</v>
      </c>
      <c r="I54" s="1"/>
      <c r="J54" s="4"/>
      <c r="K54" s="1">
        <f>SUM(K52:K53)</f>
        <v>1800</v>
      </c>
    </row>
    <row r="55" spans="1:11" x14ac:dyDescent="0.25">
      <c r="A55">
        <v>45</v>
      </c>
      <c r="B55" t="s">
        <v>30</v>
      </c>
      <c r="C55">
        <v>107</v>
      </c>
      <c r="D55" s="3" t="s">
        <v>45</v>
      </c>
      <c r="E55">
        <v>0</v>
      </c>
    </row>
    <row r="56" spans="1:11" x14ac:dyDescent="0.25">
      <c r="A56" s="1"/>
      <c r="B56" s="1" t="s">
        <v>68</v>
      </c>
      <c r="C56" s="1"/>
      <c r="D56" s="4"/>
      <c r="E56" s="1">
        <f>SUM(E52:E55)</f>
        <v>0</v>
      </c>
    </row>
    <row r="57" spans="1:11" s="20" customFormat="1" x14ac:dyDescent="0.25">
      <c r="D57" s="21"/>
      <c r="F57" s="27"/>
    </row>
    <row r="58" spans="1:11" s="1" customFormat="1" x14ac:dyDescent="0.25">
      <c r="A58">
        <v>55</v>
      </c>
      <c r="B58" t="s">
        <v>25</v>
      </c>
      <c r="C58">
        <v>108</v>
      </c>
      <c r="D58" s="3" t="s">
        <v>26</v>
      </c>
      <c r="E58">
        <v>0</v>
      </c>
      <c r="F58" s="19"/>
      <c r="G58">
        <v>55</v>
      </c>
      <c r="H58" t="s">
        <v>25</v>
      </c>
      <c r="I58">
        <v>223</v>
      </c>
      <c r="J58" s="3" t="s">
        <v>26</v>
      </c>
      <c r="K58">
        <v>0</v>
      </c>
    </row>
    <row r="59" spans="1:11" x14ac:dyDescent="0.25">
      <c r="A59" s="1"/>
      <c r="B59" s="1" t="s">
        <v>69</v>
      </c>
      <c r="C59" s="1"/>
      <c r="D59" s="4"/>
      <c r="E59" s="1">
        <v>0</v>
      </c>
      <c r="G59" s="1"/>
      <c r="H59" s="1" t="s">
        <v>76</v>
      </c>
      <c r="I59" s="1"/>
      <c r="J59" s="4"/>
      <c r="K59" s="1">
        <f>SUM(K58)</f>
        <v>0</v>
      </c>
    </row>
    <row r="60" spans="1:11" s="20" customFormat="1" x14ac:dyDescent="0.25">
      <c r="D60" s="21"/>
      <c r="F60" s="22"/>
      <c r="J60" s="21"/>
    </row>
    <row r="61" spans="1:11" x14ac:dyDescent="0.25">
      <c r="A61">
        <v>65</v>
      </c>
      <c r="B61" t="s">
        <v>0</v>
      </c>
      <c r="C61">
        <v>108</v>
      </c>
      <c r="D61" s="3" t="s">
        <v>26</v>
      </c>
      <c r="E61">
        <v>0</v>
      </c>
      <c r="G61">
        <v>65</v>
      </c>
      <c r="H61" t="s">
        <v>58</v>
      </c>
      <c r="I61">
        <v>223</v>
      </c>
      <c r="J61" s="3" t="s">
        <v>26</v>
      </c>
      <c r="K61">
        <v>0</v>
      </c>
    </row>
    <row r="62" spans="1:11" x14ac:dyDescent="0.25">
      <c r="A62" s="1"/>
      <c r="B62" s="1" t="s">
        <v>1</v>
      </c>
      <c r="C62" s="1"/>
      <c r="D62" s="4"/>
      <c r="E62" s="1">
        <v>0</v>
      </c>
      <c r="G62" s="1"/>
      <c r="H62" s="1" t="s">
        <v>77</v>
      </c>
      <c r="I62" s="1"/>
      <c r="J62" s="1"/>
      <c r="K62" s="1">
        <f>SUM(K61)</f>
        <v>0</v>
      </c>
    </row>
    <row r="63" spans="1:11" s="23" customFormat="1" x14ac:dyDescent="0.25">
      <c r="B63" s="23" t="s">
        <v>70</v>
      </c>
      <c r="D63" s="24"/>
      <c r="E63" s="34">
        <f>SUM(E5,E23,E34,E45,E56,E59,E62)</f>
        <v>225150</v>
      </c>
      <c r="F63" s="27"/>
      <c r="H63" s="23" t="s">
        <v>78</v>
      </c>
      <c r="K63" s="28">
        <f>SUM(K17,K28,K39,K50,K54,K59,K62)</f>
        <v>225150</v>
      </c>
    </row>
    <row r="68" spans="1:6" x14ac:dyDescent="0.25">
      <c r="F68" s="17"/>
    </row>
    <row r="69" spans="1:6" s="1" customFormat="1" x14ac:dyDescent="0.25">
      <c r="A69"/>
      <c r="B69"/>
      <c r="C69"/>
      <c r="D69"/>
      <c r="E69"/>
      <c r="F69" s="16"/>
    </row>
    <row r="73" spans="1:6" s="1" customFormat="1" x14ac:dyDescent="0.25">
      <c r="F73" s="16"/>
    </row>
    <row r="74" spans="1:6" x14ac:dyDescent="0.25">
      <c r="D74" s="3"/>
      <c r="F74" s="17"/>
    </row>
    <row r="76" spans="1:6" s="1" customFormat="1" x14ac:dyDescent="0.25">
      <c r="A76"/>
      <c r="B76"/>
      <c r="C76"/>
      <c r="D76"/>
      <c r="E76"/>
      <c r="F76" s="16"/>
    </row>
    <row r="78" spans="1:6" x14ac:dyDescent="0.25">
      <c r="F78" s="17"/>
    </row>
    <row r="79" spans="1:6" s="1" customFormat="1" x14ac:dyDescent="0.25">
      <c r="F79" s="16"/>
    </row>
    <row r="83" spans="1:6" x14ac:dyDescent="0.25">
      <c r="A83" s="1"/>
      <c r="B83" s="1"/>
      <c r="C83" s="1"/>
      <c r="D83" s="1"/>
      <c r="E83" s="1"/>
    </row>
    <row r="85" spans="1:6" x14ac:dyDescent="0.25">
      <c r="D85" s="3"/>
    </row>
    <row r="94" spans="1:6" x14ac:dyDescent="0.25">
      <c r="F94" s="17"/>
    </row>
    <row r="96" spans="1:6" x14ac:dyDescent="0.25">
      <c r="D96" s="3"/>
    </row>
    <row r="97" spans="4:6" x14ac:dyDescent="0.25">
      <c r="F97" s="17"/>
    </row>
    <row r="100" spans="4:6" x14ac:dyDescent="0.25">
      <c r="D100" s="3"/>
      <c r="F100" s="17"/>
    </row>
    <row r="101" spans="4:6" x14ac:dyDescent="0.25">
      <c r="F101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Index of Accounts and Lines </vt:lpstr>
      <vt:lpstr>Original Budget List</vt:lpstr>
      <vt:lpstr>Breakdown of Blue Boxes </vt:lpstr>
      <vt:lpstr>Line by Line rollup </vt:lpstr>
      <vt:lpstr>Line by Line Summary</vt:lpstr>
      <vt:lpstr>Income, Expenses by unit</vt:lpstr>
      <vt:lpstr>Income, Expenses summary</vt:lpstr>
      <vt:lpstr>Unit I-E side by side </vt:lpstr>
    </vt:vector>
  </TitlesOfParts>
  <Company>Onondaga County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Carroll</dc:creator>
  <cp:lastModifiedBy>Sean Carroll</cp:lastModifiedBy>
  <dcterms:created xsi:type="dcterms:W3CDTF">2014-06-09T12:58:31Z</dcterms:created>
  <dcterms:modified xsi:type="dcterms:W3CDTF">2014-09-12T14:03:49Z</dcterms:modified>
</cp:coreProperties>
</file>